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D:\EKHY\2026_05 Eksam NH\"/>
    </mc:Choice>
  </mc:AlternateContent>
  <xr:revisionPtr revIDLastSave="0" documentId="13_ncr:1_{84E1AA62-7783-4874-ADDB-7A3A5641AF3E}" xr6:coauthVersionLast="47" xr6:coauthVersionMax="47" xr10:uidLastSave="{00000000-0000-0000-0000-000000000000}"/>
  <bookViews>
    <workbookView xWindow="25695" yWindow="0" windowWidth="26010" windowHeight="20985" xr2:uid="{00000000-000D-0000-FFFF-FFFF00000000}"/>
  </bookViews>
  <sheets>
    <sheet name="Lahendus 2026.04"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8" i="5" l="1"/>
  <c r="F88" i="5"/>
  <c r="D88" i="5"/>
  <c r="E85" i="5"/>
  <c r="F85" i="5"/>
  <c r="D85" i="5"/>
  <c r="C89" i="5"/>
  <c r="E64" i="5"/>
  <c r="E65" i="5" s="1"/>
  <c r="E66" i="5" s="1"/>
  <c r="F64" i="5"/>
  <c r="F65" i="5" s="1"/>
  <c r="F66" i="5" s="1"/>
  <c r="D64" i="5"/>
  <c r="D65" i="5" s="1"/>
  <c r="D66" i="5" s="1"/>
  <c r="F86" i="5" l="1"/>
  <c r="F87" i="5" s="1"/>
  <c r="F90" i="5" s="1"/>
  <c r="E86" i="5"/>
  <c r="E87" i="5" s="1"/>
  <c r="D86" i="5"/>
  <c r="D87" i="5" s="1"/>
  <c r="D90" i="5" s="1"/>
  <c r="E90" i="5" l="1"/>
  <c r="C91" i="5" s="1"/>
  <c r="B97" i="5" s="1"/>
  <c r="C97" i="5" s="1"/>
  <c r="D97" i="5" s="1"/>
</calcChain>
</file>

<file path=xl/sharedStrings.xml><?xml version="1.0" encoding="utf-8"?>
<sst xmlns="http://schemas.openxmlformats.org/spreadsheetml/2006/main" count="144" uniqueCount="109">
  <si>
    <t>NB! Tegemist on vaid näitega ühest võimalikust lahenduskäigust!</t>
  </si>
  <si>
    <t>Alljärgnevas tabelis on toodud võrdlustehingute valiku põhjendused:</t>
  </si>
  <si>
    <t>Nr</t>
  </si>
  <si>
    <t>Võrdlustehinguks mittesobivuse põhjendus</t>
  </si>
  <si>
    <t>tegemist ei ole vaba turu tingimustes teostatud tehinguga, kuna ostjaks oli naaberkinnistu omanik (erihuvi)</t>
  </si>
  <si>
    <t>tegemist ei ole vaba turu tingimustes müüdud kinnistuga (sundmüük)</t>
  </si>
  <si>
    <t>uue üldplaneeringu kohaselt on tegemist transpordimaaga, võimalik spekulatiivne huvi</t>
  </si>
  <si>
    <t>detailplaneeringu kohaselt on kinnistul ärimaa sihtotstarve, võimalik erihuvi</t>
  </si>
  <si>
    <t>tegemist ei ole vaba turu tingimustes müüdud kinnistuga (enampakkumine)</t>
  </si>
  <si>
    <t>puudub info tehingu hinna tasumise erikokkulepete kohta (ei pruugi olla vaba turu tehing)</t>
  </si>
  <si>
    <t>ajaliselt liiga vana tehing</t>
  </si>
  <si>
    <t>hinnatavast varast liiga erinev tehing, eelkõige elamu pindala tõttu</t>
  </si>
  <si>
    <t>Võrdluselementideks on lisaks tehingu ajale tulenevalt hinnatava vara iseloomust esitatud algandmete põhjal valitud:</t>
  </si>
  <si>
    <t>2) Hoone seisukord</t>
  </si>
  <si>
    <t>4) Kinnistu pindala</t>
  </si>
  <si>
    <t xml:space="preserve">Teisi parameetreid ei ole võrdluselementidena vaadeldud, kuna vastavalt lähteandmetele ei oma need turuväärtuse kujunemisel tähtsust. </t>
  </si>
  <si>
    <t>Hinnatav vara</t>
  </si>
  <si>
    <t>Võrdlustehing nr. 2</t>
  </si>
  <si>
    <t>Võrdlustehing nr.  6</t>
  </si>
  <si>
    <t>Võrdlustehing nr. 12</t>
  </si>
  <si>
    <t>Kommentaarid ja selgitused</t>
  </si>
  <si>
    <r>
      <t xml:space="preserve">Tehingu hind, </t>
    </r>
    <r>
      <rPr>
        <sz val="10"/>
        <rFont val="Calibri"/>
        <family val="2"/>
        <charset val="186"/>
      </rPr>
      <t>€</t>
    </r>
  </si>
  <si>
    <t>Tehingu aeg</t>
  </si>
  <si>
    <t>Kommentaar</t>
  </si>
  <si>
    <t>turusituatsioon on sama väärtuse kuupäevaga</t>
  </si>
  <si>
    <t>Ajaline kohandus, %</t>
  </si>
  <si>
    <r>
      <t xml:space="preserve">Ajaline kohandus, </t>
    </r>
    <r>
      <rPr>
        <sz val="10"/>
        <rFont val="Calibri"/>
        <family val="2"/>
        <charset val="186"/>
      </rPr>
      <t>€</t>
    </r>
  </si>
  <si>
    <t>Ajaldatud tehingu hind, €</t>
  </si>
  <si>
    <r>
      <t>Ajaldatud tehingu hind €/m</t>
    </r>
    <r>
      <rPr>
        <b/>
        <sz val="10"/>
        <color indexed="8"/>
        <rFont val="Calibri"/>
        <family val="2"/>
        <charset val="186"/>
      </rPr>
      <t>²</t>
    </r>
  </si>
  <si>
    <t>Võrdlus</t>
  </si>
  <si>
    <t>samaväärne</t>
  </si>
  <si>
    <t>Kohandus</t>
  </si>
  <si>
    <t>Hoone seisukord</t>
  </si>
  <si>
    <t>väga hea, kasutatud kallimaid siseviimistlusmaterjale</t>
  </si>
  <si>
    <t>hea</t>
  </si>
  <si>
    <t>väga hea</t>
  </si>
  <si>
    <t xml:space="preserve">Väga heas seisukorras ja kallimast hinnaklassist siseviimistlusega elamute hinnatasemed ca 15% kõrgemad kui heas seisukorras elamutel. </t>
  </si>
  <si>
    <t>halvem</t>
  </si>
  <si>
    <t>sama</t>
  </si>
  <si>
    <t>Hoone konstruktsioonid</t>
  </si>
  <si>
    <t>kivi</t>
  </si>
  <si>
    <t>Kinnistu pindala, m²</t>
  </si>
  <si>
    <t>Krundi pindala ei mõjuta vara hinda kuni suuruseni 1000 m², suurema krundi puhul on kinnistute hinnad keskmiselt 5% kallimad.</t>
  </si>
  <si>
    <t>väiksem, halvem</t>
  </si>
  <si>
    <t>Summaarne kohandus, %</t>
  </si>
  <si>
    <t>Summaarne kohandus, €/m²</t>
  </si>
  <si>
    <t>Kohandatud tehingu hind, €/m²</t>
  </si>
  <si>
    <t>Kohanduste absoluutväärtuste summa</t>
  </si>
  <si>
    <t>Kohanduste absoluutväärtuste summa on leitud kõikide kohanduste (sh. ajalise kohanduse) absoluutväärtuste summana</t>
  </si>
  <si>
    <t>Kaalud</t>
  </si>
  <si>
    <t>Kaalude andmisel on väikseim kaal antud võrdlusobjektile nr. 2, sest seda on kohandatud kõige enam.</t>
  </si>
  <si>
    <t>Kaalutud tehingu hinnad, €/m²</t>
  </si>
  <si>
    <t>Kaalutud keskmine kohandatud tehingu hind, €/m²</t>
  </si>
  <si>
    <t>Kaalutud keskmise kohandatud tehingu hinna leidmiseks liidame kokku kaalutud tehingu hinnad</t>
  </si>
  <si>
    <t>dets 25</t>
  </si>
  <si>
    <t>veebr 26</t>
  </si>
  <si>
    <t>Liitumised tehnovõrkudega, küttesüsteem</t>
  </si>
  <si>
    <t>tsentraalsed, maaküte+kamin, päikesepaneelid</t>
  </si>
  <si>
    <t>lokaalsed, õhk-vesi soojuspump+ kamin-ahi, päikesepaneelid</t>
  </si>
  <si>
    <t>tsentraalsed, maaküte+ kamin-ahi, päikesepaneelid</t>
  </si>
  <si>
    <t>Tsentraalse vee ja kanalisatsiooniga eramute hinnad on keskmiselt ca 10% võrra kõrgemad kui kinnistud, millel vesi ja kanalisatsioon on lahendatud lokaalselt. Küttesüsteemilt samaväärsed</t>
  </si>
  <si>
    <r>
      <t>garaaž 30m</t>
    </r>
    <r>
      <rPr>
        <sz val="10"/>
        <rFont val="Calibri"/>
        <family val="2"/>
        <charset val="186"/>
      </rPr>
      <t>²</t>
    </r>
  </si>
  <si>
    <r>
      <t>kelder 25m</t>
    </r>
    <r>
      <rPr>
        <sz val="10"/>
        <rFont val="Calibri"/>
        <family val="2"/>
        <charset val="186"/>
      </rPr>
      <t>²</t>
    </r>
  </si>
  <si>
    <t xml:space="preserve">puudub </t>
  </si>
  <si>
    <t>6) Liitumised tehnovõrkudega+küttesüsteem</t>
  </si>
  <si>
    <t>Turuväärtuse hindamine, NB! Väärtuse kuupäevaks on 27.04.2026</t>
  </si>
  <si>
    <t xml:space="preserve">sept 25 </t>
  </si>
  <si>
    <t>Elamutes paiknevad (suletud netopinnas kajastuvad) lisapinnad (nt garaaž, kelder, kuur jne) on ostjate seas väärtustatud lisaväärtuse näol. Iga lisaväärtust arvestatakse hinnanguliselt 5%-ga.</t>
  </si>
  <si>
    <t xml:space="preserve">Üksikelamutega hoonestatud kinnistute tehinguhindade kujunemisel tekib järgmine mastaabiefekt:
hoone eluruumide suurus 90 – 120 m²: 10% (siinkohal väljendatud absoluutsuurusena, kohanduse märk panna hindajal iseseisvalt lähtuvalt sellest, kuidas on see Eesti turul tavaks)
hoone eluruumide suurus 121 – 160 m²: mastaabiefekti ei teki – tegemist on optimaalse suurusega elamutega
hoone eluruumide suurus 161 – 200 m²: 5% (siinkohal väljendatud absoluutsuurusena, kohanduse märk panna hindajal iseseisvalt lähtuvalt sellest, kuidas on see Eesti turul tavaks).
</t>
  </si>
  <si>
    <t>2025. a I ja II kvartali jooksul langesid üksikelamute hinnad kokku ca 10% - nimetatud hinnalangus oli kuude lõikes ühtlane. 2025. a III kvartalis tõusid üksikelamute hinnad 15% (nimetatud hinnatõus oli kuude lõikes ühtlane) ning 2025. a IV ja 2026. a I kvartalis püsisid need muutumatuna.</t>
  </si>
  <si>
    <t>turusituatsioon on muutunud; hinnad on tõusnud 5%</t>
  </si>
  <si>
    <t>Hinnatava vara turuväärtus avaldub läbi hinnatava üksikelamu eluruumide pindala ja kaalutud keskmise kohandatud tehingu hinna korrutise:</t>
  </si>
  <si>
    <t>Hoone eluruumi pindala, m²</t>
  </si>
  <si>
    <t>1) Hoone eluruumi pindala</t>
  </si>
  <si>
    <t>3) Hoone konstruktsioonid* - pole kohustuslik lisada, kuid veaks ei loeta</t>
  </si>
  <si>
    <t>Lisapinnad</t>
  </si>
  <si>
    <t>5) Lisapinnad</t>
  </si>
  <si>
    <t>suurem; pinnaühikuhind madalam</t>
  </si>
  <si>
    <t>väiksem; pinnaühikuhind kõrgem</t>
  </si>
  <si>
    <r>
      <t>Turuanalüüsi tulemusel on teada, et turuosalised teevad enda otsuseid antud turusektoris lähtuvalt hoone eluruumide pinnale taandatud tehingu hinnast</t>
    </r>
    <r>
      <rPr>
        <sz val="10"/>
        <rFont val="Arial"/>
        <charset val="186"/>
      </rPr>
      <t>, siis on võrdlusühikuks valitud tehingu hind taandatuna hoone eluruumide pinnale.</t>
    </r>
  </si>
  <si>
    <t xml:space="preserve">Puithooned (puitsõrestik) on keskmiselt ca 15% võrra madalamalt kui kivi- ja paneelhooned. Segakonstruktsioonil hoone (näiteks puitvahelaed ja kiviseinad) on hinnatud ca 5% kõrgemalt võrreldes puitsõrestik hoonetega. Palkhooned on samastatud segakonstruktsioonil hoonetega, kui nende vahelaed on samuti puidust. 1-korruselised palkhooned aga on hinnatasemelt võrreldavad kivihoonetega, sama kehtib palkhoonetega, millel on vahelaed samuti täispalkidest. </t>
  </si>
  <si>
    <t>ning mille tulemusena hinnatav vara omandab kõrgeima väärtuse.</t>
  </si>
  <si>
    <r>
      <rPr>
        <b/>
        <sz val="10"/>
        <color theme="1"/>
        <rFont val="Arial"/>
        <family val="2"/>
      </rPr>
      <t>õiguslikult lubatud:</t>
    </r>
    <r>
      <rPr>
        <sz val="10"/>
        <color theme="1"/>
        <rFont val="Arial"/>
        <family val="2"/>
      </rPr>
      <t xml:space="preserve"> vastavalt üldplaneeringule paikneb hinnatav vara elamumaa juhtotstarbega maa-alal, kuhu on lubatud ehitada vaid üksikelamuid; kehtestatud detailplaneering lubab kinnistu hoonestada kuni 2-korruselise ühepereelamu ja seda teenindava kõrvalhoonega;</t>
    </r>
  </si>
  <si>
    <r>
      <rPr>
        <b/>
        <sz val="10"/>
        <color theme="1"/>
        <rFont val="Arial"/>
        <family val="2"/>
      </rPr>
      <t>finantsmajanduslikult otstarbekas:</t>
    </r>
    <r>
      <rPr>
        <sz val="10"/>
        <color theme="1"/>
        <rFont val="Arial"/>
        <family val="2"/>
      </rPr>
      <t xml:space="preserve"> finantsmajanduslikult alternatiivsed kasutused puuduvad;</t>
    </r>
  </si>
  <si>
    <r>
      <rPr>
        <b/>
        <sz val="10"/>
        <color theme="1"/>
        <rFont val="Arial"/>
        <family val="2"/>
      </rPr>
      <t>füüsiliselt võimalik:</t>
    </r>
    <r>
      <rPr>
        <sz val="10"/>
        <color theme="1"/>
        <rFont val="Arial"/>
        <family val="2"/>
      </rPr>
      <t xml:space="preserve"> hinnatav vara on ehitatud üksikelamuks ning hoone seisukord ja planeering võimaldab vara kasutamist üksikelamuna;</t>
    </r>
  </si>
  <si>
    <r>
      <rPr>
        <b/>
        <sz val="10"/>
        <color theme="1"/>
        <rFont val="Arial"/>
        <family val="2"/>
      </rPr>
      <t xml:space="preserve">vajalikult põhjendatud: </t>
    </r>
    <r>
      <rPr>
        <sz val="10"/>
        <color theme="1"/>
        <rFont val="Arial"/>
        <family val="2"/>
      </rPr>
      <t>piirkonnas on kõrge nõudlus elamispindade järele;</t>
    </r>
  </si>
  <si>
    <t xml:space="preserve">g) Esita hindamistulemus koos kõige vajalikuga, sh lisa lõpptulemusele asjakohane käibemaksukommentaar koos põhjendusega. </t>
  </si>
  <si>
    <t>Summaarne kohandus on kohanduste summa, välja arvatud ajaldamine.</t>
  </si>
  <si>
    <t>a) Parim kasutus</t>
  </si>
  <si>
    <t>b) Kas ja kuidas mõjutavad vara väärtust piiratud asjaõigused ja kitsendused?</t>
  </si>
  <si>
    <r>
      <rPr>
        <b/>
        <sz val="10"/>
        <color theme="1"/>
        <rFont val="Arial"/>
        <family val="2"/>
      </rPr>
      <t>Variant 2:</t>
    </r>
    <r>
      <rPr>
        <sz val="10"/>
        <color theme="1"/>
        <rFont val="Arial"/>
        <family val="2"/>
      </rPr>
      <t xml:space="preserve"> Tulenevalt lähteülesandest antud informatsioonile võib hinnatava vara parimaks kasutuseks hinnata vara olemasoleva elukondliku kasutuse (üksikelamuna), mis on:</t>
    </r>
  </si>
  <si>
    <r>
      <rPr>
        <b/>
        <sz val="10"/>
        <rFont val="Arial"/>
        <family val="2"/>
      </rPr>
      <t xml:space="preserve">Variant 1: </t>
    </r>
    <r>
      <rPr>
        <sz val="10"/>
        <rFont val="Arial"/>
        <family val="2"/>
        <charset val="186"/>
      </rPr>
      <t>Arvestades teadaolevat informatsiooni (olemasolev kasutus üksikelamuna, asukoht elamupiirkonnas, üldplaneeringu järgselt maakasutuse juhtotstarve elamumaa ning detailplaneeringu järgne maakasutuse sihtotstarve samuti elamumaa, kinnistu olemasolev maakasutuse sihtotstarve on 100% elamumaa), on  hinnatava vara parimaks kasutuseks olemasolev kasutus üksikelamuna, mille tulemusena hinnatav vara omandab kõrgeima väärtuse.</t>
    </r>
    <r>
      <rPr>
        <sz val="10"/>
        <rFont val="Arial"/>
        <family val="2"/>
      </rPr>
      <t xml:space="preserve"> Sellisel juhul on täidetud kõik vara parima kasutuse aspektid: füüsiliselt võimalik, vajalikult põhjendatud, õiguslikult lubatud ja finantsmajanduslikult otstarbekas. Alternatiivsed kasutused hindaja hinnangul puuduvad. </t>
    </r>
  </si>
  <si>
    <t xml:space="preserve">Isiklik kasutusõigus Eletrilevi OÜ kasuks. Nimetatud isiklik kasutusõigus ei oma mõju vara turuväärtuse kujunemisele, kuna ei piira vara sihtotstarbelist kasutamist. </t>
  </si>
  <si>
    <t xml:space="preserve">Hüpoteek: Tulenevalt hindamise tavapraktikast hüpoteekidega hindamisel arvestatud ei ole. </t>
  </si>
  <si>
    <t>Kinnistu igakordse omaniku kasuks seatud tasuta ja tähtajatu juurdepääsuservituut üle naaberkinnistu. Nimetatud kanne mõjutab vara turuväärtust positiivselt, kuna tagab tasuta ja tähtajatu juurdepääsu varani.</t>
  </si>
  <si>
    <t xml:space="preserve">c) Millised tehingud ei ole võrdluskõlbulikud ja miks? </t>
  </si>
  <si>
    <t>SOBIB</t>
  </si>
  <si>
    <t>d) Millist võrdlusühikut kasutad ja miks?</t>
  </si>
  <si>
    <t>e) Milliseid võrdluselemente kasutad?</t>
  </si>
  <si>
    <t>tsentraalsed vesi ja kanal, maaküte+kamin, päikesepaneelid</t>
  </si>
  <si>
    <t>see rida ei ole kohustuslik!</t>
  </si>
  <si>
    <r>
      <rPr>
        <u/>
        <sz val="10"/>
        <rFont val="Arial"/>
        <family val="2"/>
      </rPr>
      <t>Hindamistulemuse täpsus</t>
    </r>
    <r>
      <rPr>
        <sz val="10"/>
        <rFont val="Arial"/>
        <family val="2"/>
        <charset val="186"/>
      </rPr>
      <t>: hinnatava vara turusegmendi jaoks tavapärane (±10 %)</t>
    </r>
  </si>
  <si>
    <r>
      <rPr>
        <u/>
        <sz val="10"/>
        <rFont val="Arial"/>
        <family val="2"/>
      </rPr>
      <t>Hinnang likviidsusele</t>
    </r>
    <r>
      <rPr>
        <sz val="10"/>
        <rFont val="Arial"/>
        <family val="2"/>
        <charset val="186"/>
      </rPr>
      <t>: hinnatava vara likviidsuse võib hinnata sarnaste varade jaoks keskmiseks ning müügiperioodi pikkuseks väärtuse kuupäeva turusituatsioonis võib prognoosida hinnatud turuväärtuse juures kuni 6 kuud, mis on hinnatava vara turusegmendi jaoks tavapärane</t>
    </r>
  </si>
  <si>
    <r>
      <t xml:space="preserve">Hindamistulemus ei sisalda ja sellele ei lisandu </t>
    </r>
    <r>
      <rPr>
        <u/>
        <sz val="10"/>
        <rFont val="Arial"/>
        <family val="2"/>
      </rPr>
      <t>käibemaksu</t>
    </r>
    <r>
      <rPr>
        <sz val="10"/>
        <rFont val="Arial"/>
        <family val="2"/>
        <charset val="186"/>
      </rPr>
      <t xml:space="preserve">. Hinnatava vara turusegmendi tehingud ei ole käibemaksuga maksustatavad. 
Selgitus/ kommentaar: Hinnatav vara on kasutatud üksikelamu. Taoliste varade ostjad on enamasti füüsilised isikud ja antud turusegmendi tehingud ei ole üldjuhul käibemaksuga maksustatavad. </t>
    </r>
  </si>
  <si>
    <t xml:space="preserve">Hinnatav elamispind on koormatud isikliku kasutusõigusega kõnealusele elamispinnale hinnatava vara omaniku ema kasuks. Kuivõrd turuväärtuse hindamine on sellisel juhul väga keeruline ja enamikul juhtudel ka võimatu, siis tehakse eeldus selle isikliku kasutusõigusega mittearvestamise kohta. </t>
  </si>
  <si>
    <r>
      <rPr>
        <u/>
        <sz val="10"/>
        <rFont val="Arial"/>
        <family val="2"/>
      </rPr>
      <t>Hindamistulemus sisaldab eeldust</t>
    </r>
    <r>
      <rPr>
        <sz val="10"/>
        <rFont val="Arial"/>
        <family val="2"/>
        <charset val="186"/>
      </rPr>
      <t xml:space="preserve">: Hinnatav elamispind on koormatud isikliku kasutusõigusega kõnealusele elamispinnale hinnatava vara omaniku ema kasuks, millega hindamisel ei ole arvestatud. </t>
    </r>
  </si>
  <si>
    <t>Rohelisega juurde märgitud, ei loe veaks, kuna algtekstis puudusid!!!!</t>
  </si>
  <si>
    <r>
      <t xml:space="preserve">HINDAMISTULEMUS: </t>
    </r>
    <r>
      <rPr>
        <sz val="11"/>
        <color rgb="FF000000"/>
        <rFont val="Calibri"/>
        <family val="2"/>
      </rPr>
      <t xml:space="preserve">Aadressil </t>
    </r>
    <r>
      <rPr>
        <sz val="11"/>
        <color rgb="FF00B050"/>
        <rFont val="Calibri"/>
        <family val="2"/>
      </rPr>
      <t>Pärnaõie</t>
    </r>
    <r>
      <rPr>
        <sz val="11"/>
        <color rgb="FF000000"/>
        <rFont val="Calibri"/>
        <family val="2"/>
      </rPr>
      <t xml:space="preserve">, Nõmme linnaosa, Tallinn, Harju maakond asuva hoonestatud kinnisasja nr </t>
    </r>
    <r>
      <rPr>
        <sz val="11"/>
        <color rgb="FF00B050"/>
        <rFont val="Calibri"/>
        <family val="2"/>
      </rPr>
      <t>11111</t>
    </r>
    <r>
      <rPr>
        <sz val="11"/>
        <color rgb="FF000000"/>
        <rFont val="Calibri"/>
        <family val="2"/>
      </rPr>
      <t xml:space="preserve"> (üksikelamu) turuväärtus on väärtuse kuupäeval: </t>
    </r>
    <r>
      <rPr>
        <b/>
        <sz val="11"/>
        <color rgb="FF000000"/>
        <rFont val="Calibri"/>
        <family val="2"/>
      </rPr>
      <t>539 000 € (viissada kolmkümmend üheksa tuhat eurot).</t>
    </r>
  </si>
  <si>
    <t xml:space="preserve">Lõpptulemuse leidmisel kasutatakse kaalutud keskmist, kuna võrreldes aritmeetilise keskmisega annab see täpsema tulemuse (võimalik on parandada kohandamisel tekkivat ebatäpsust). Korrutan kaalu kohandatud tehingu hinnaga.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</si>
</sst>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quot;€&quot;"/>
  </numFmts>
  <fonts count="44" x14ac:knownFonts="1">
    <font>
      <sz val="10"/>
      <name val="Arial"/>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18"/>
      <name val="Calibri"/>
      <family val="2"/>
      <charset val="186"/>
    </font>
    <font>
      <b/>
      <sz val="13"/>
      <color indexed="18"/>
      <name val="Calibri"/>
      <family val="2"/>
      <charset val="186"/>
    </font>
    <font>
      <b/>
      <sz val="11"/>
      <color indexed="18"/>
      <name val="Calibri"/>
      <family val="2"/>
      <charset val="186"/>
    </font>
    <font>
      <sz val="11"/>
      <color indexed="18"/>
      <name val="Calibri"/>
      <family val="2"/>
      <charset val="186"/>
    </font>
    <font>
      <b/>
      <sz val="11"/>
      <color indexed="8"/>
      <name val="Calibri"/>
      <family val="2"/>
      <charset val="186"/>
    </font>
    <font>
      <b/>
      <u/>
      <sz val="11"/>
      <color indexed="8"/>
      <name val="Calibri"/>
      <family val="2"/>
      <charset val="186"/>
    </font>
    <font>
      <sz val="8"/>
      <name val="Arial"/>
      <family val="2"/>
      <charset val="186"/>
    </font>
    <font>
      <sz val="10"/>
      <color indexed="8"/>
      <name val="Arial"/>
      <family val="2"/>
      <charset val="186"/>
    </font>
    <font>
      <b/>
      <sz val="9"/>
      <color indexed="8"/>
      <name val="Arial"/>
      <family val="2"/>
    </font>
    <font>
      <sz val="9"/>
      <name val="Arial"/>
      <family val="2"/>
    </font>
    <font>
      <sz val="9"/>
      <color indexed="8"/>
      <name val="Arial"/>
      <family val="2"/>
    </font>
    <font>
      <b/>
      <sz val="10"/>
      <name val="Arial"/>
      <family val="2"/>
    </font>
    <font>
      <b/>
      <u/>
      <sz val="10"/>
      <name val="Arial"/>
      <family val="2"/>
    </font>
    <font>
      <i/>
      <sz val="10"/>
      <name val="Arial"/>
      <family val="2"/>
    </font>
    <font>
      <sz val="10"/>
      <name val="Arial"/>
      <family val="2"/>
    </font>
    <font>
      <sz val="10"/>
      <color indexed="8"/>
      <name val="Arial"/>
      <family val="2"/>
    </font>
    <font>
      <i/>
      <sz val="10"/>
      <color indexed="8"/>
      <name val="Arial"/>
      <family val="2"/>
    </font>
    <font>
      <b/>
      <sz val="10"/>
      <color indexed="8"/>
      <name val="Arial"/>
      <family val="2"/>
    </font>
    <font>
      <b/>
      <sz val="9"/>
      <name val="Arial"/>
      <family val="2"/>
    </font>
    <font>
      <sz val="10"/>
      <name val="Arial"/>
      <family val="2"/>
      <charset val="186"/>
    </font>
    <font>
      <sz val="14"/>
      <color indexed="10"/>
      <name val="Arial"/>
      <family val="2"/>
      <charset val="186"/>
    </font>
    <font>
      <i/>
      <sz val="10"/>
      <name val="Arial"/>
      <family val="2"/>
      <charset val="186"/>
    </font>
    <font>
      <b/>
      <sz val="10"/>
      <name val="Arial"/>
      <family val="2"/>
      <charset val="186"/>
    </font>
    <font>
      <b/>
      <u/>
      <sz val="10"/>
      <name val="Arial"/>
      <family val="2"/>
      <charset val="186"/>
    </font>
    <font>
      <sz val="10"/>
      <name val="Calibri"/>
      <family val="2"/>
      <charset val="186"/>
    </font>
    <font>
      <b/>
      <sz val="10"/>
      <color indexed="8"/>
      <name val="Calibri"/>
      <family val="2"/>
      <charset val="186"/>
    </font>
    <font>
      <sz val="10"/>
      <color theme="1"/>
      <name val="Calibri"/>
      <family val="2"/>
      <charset val="186"/>
    </font>
    <font>
      <sz val="10"/>
      <color theme="1"/>
      <name val="Arial"/>
      <family val="2"/>
    </font>
    <font>
      <b/>
      <sz val="10"/>
      <color theme="1"/>
      <name val="Arial"/>
      <family val="2"/>
    </font>
    <font>
      <sz val="10"/>
      <color theme="0" tint="-0.249977111117893"/>
      <name val="Arial"/>
      <family val="2"/>
    </font>
    <font>
      <sz val="10"/>
      <color theme="1" tint="0.34998626667073579"/>
      <name val="Arial"/>
      <family val="2"/>
    </font>
    <font>
      <i/>
      <sz val="10"/>
      <color theme="0" tint="-0.249977111117893"/>
      <name val="Arial"/>
      <family val="2"/>
    </font>
    <font>
      <u/>
      <sz val="10"/>
      <name val="Arial"/>
      <family val="2"/>
    </font>
    <font>
      <sz val="11"/>
      <color rgb="FF000000"/>
      <name val="Calibri"/>
      <family val="2"/>
    </font>
    <font>
      <b/>
      <sz val="11"/>
      <color rgb="FF000000"/>
      <name val="Calibri"/>
      <family val="2"/>
    </font>
    <font>
      <sz val="11"/>
      <color rgb="FF00B050"/>
      <name val="Calibri"/>
      <family val="2"/>
    </font>
    <font>
      <sz val="10"/>
      <color rgb="FF00B050"/>
      <name val="Arial"/>
      <family val="2"/>
    </font>
  </fonts>
  <fills count="14">
    <fill>
      <patternFill patternType="none"/>
    </fill>
    <fill>
      <patternFill patternType="gray125"/>
    </fill>
    <fill>
      <patternFill patternType="solid">
        <fgColor indexed="22"/>
      </patternFill>
    </fill>
    <fill>
      <patternFill patternType="solid">
        <fgColor indexed="9"/>
      </patternFill>
    </fill>
    <fill>
      <patternFill patternType="solid">
        <fgColor indexed="11"/>
      </patternFill>
    </fill>
    <fill>
      <patternFill patternType="solid">
        <fgColor indexed="13"/>
      </patternFill>
    </fill>
    <fill>
      <patternFill patternType="solid">
        <fgColor indexed="21"/>
      </patternFill>
    </fill>
    <fill>
      <patternFill patternType="solid">
        <fgColor indexed="20"/>
      </patternFill>
    </fill>
    <fill>
      <patternFill patternType="solid">
        <fgColor indexed="15"/>
      </patternFill>
    </fill>
    <fill>
      <patternFill patternType="solid">
        <fgColor indexed="18"/>
      </patternFill>
    </fill>
    <fill>
      <patternFill patternType="solid">
        <fgColor indexed="10"/>
      </patternFill>
    </fill>
    <fill>
      <patternFill patternType="solid">
        <fgColor indexed="23"/>
      </patternFill>
    </fill>
    <fill>
      <patternFill patternType="solid">
        <fgColor indexed="22"/>
        <bgColor indexed="64"/>
      </patternFill>
    </fill>
    <fill>
      <patternFill patternType="solid">
        <fgColor theme="0"/>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8"/>
      </left>
      <right style="double">
        <color indexed="8"/>
      </right>
      <top style="double">
        <color indexed="8"/>
      </top>
      <bottom style="double">
        <color indexed="8"/>
      </bottom>
      <diagonal/>
    </border>
    <border>
      <left/>
      <right/>
      <top/>
      <bottom style="thick">
        <color indexed="18"/>
      </bottom>
      <diagonal/>
    </border>
    <border>
      <left/>
      <right/>
      <top/>
      <bottom style="thick">
        <color indexed="22"/>
      </bottom>
      <diagonal/>
    </border>
    <border>
      <left/>
      <right/>
      <top/>
      <bottom style="medium">
        <color indexed="21"/>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s>
  <cellStyleXfs count="38">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2" fillId="6" borderId="0" applyNumberFormat="0" applyBorder="0" applyAlignment="0" applyProtection="0"/>
    <xf numFmtId="0" fontId="2" fillId="2"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3" fillId="2" borderId="0" applyNumberFormat="0" applyBorder="0" applyAlignment="0" applyProtection="0"/>
    <xf numFmtId="0" fontId="4" fillId="11" borderId="2" applyNumberFormat="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2" borderId="1" applyNumberFormat="0" applyAlignment="0" applyProtection="0"/>
    <xf numFmtId="0" fontId="11" fillId="2" borderId="6" applyNumberFormat="0" applyAlignment="0" applyProtection="0"/>
    <xf numFmtId="0" fontId="33" fillId="0" borderId="0"/>
    <xf numFmtId="0" fontId="26" fillId="0" borderId="0"/>
    <xf numFmtId="0" fontId="21" fillId="0" borderId="0"/>
  </cellStyleXfs>
  <cellXfs count="151">
    <xf numFmtId="0" fontId="0" fillId="0" borderId="0" xfId="0"/>
    <xf numFmtId="0" fontId="12" fillId="0" borderId="0" xfId="0" applyFont="1"/>
    <xf numFmtId="0" fontId="14" fillId="0" borderId="0" xfId="0" applyFont="1"/>
    <xf numFmtId="0" fontId="0" fillId="0" borderId="0" xfId="0" applyAlignment="1">
      <alignment horizontal="left" wrapText="1"/>
    </xf>
    <xf numFmtId="0" fontId="19" fillId="0" borderId="0" xfId="0" applyFont="1"/>
    <xf numFmtId="0" fontId="0" fillId="0" borderId="7" xfId="0" applyBorder="1"/>
    <xf numFmtId="0" fontId="18" fillId="0" borderId="8" xfId="0" applyFont="1" applyBorder="1"/>
    <xf numFmtId="0" fontId="0" fillId="0" borderId="9" xfId="0" applyBorder="1"/>
    <xf numFmtId="0" fontId="0" fillId="12" borderId="10" xfId="0" applyFill="1" applyBorder="1"/>
    <xf numFmtId="3" fontId="0" fillId="0" borderId="10" xfId="0" applyNumberFormat="1" applyBorder="1"/>
    <xf numFmtId="0" fontId="0" fillId="0" borderId="10" xfId="0" applyBorder="1"/>
    <xf numFmtId="0" fontId="0" fillId="0" borderId="9" xfId="0" applyBorder="1" applyAlignment="1">
      <alignment vertical="center"/>
    </xf>
    <xf numFmtId="0" fontId="20" fillId="0" borderId="9" xfId="0" applyFont="1" applyBorder="1"/>
    <xf numFmtId="0" fontId="20" fillId="12" borderId="10" xfId="0" applyFont="1" applyFill="1" applyBorder="1"/>
    <xf numFmtId="0" fontId="20" fillId="0" borderId="10" xfId="0" applyFont="1" applyBorder="1" applyAlignment="1">
      <alignment horizontal="center"/>
    </xf>
    <xf numFmtId="9" fontId="20" fillId="0" borderId="10" xfId="0" applyNumberFormat="1" applyFont="1" applyBorder="1"/>
    <xf numFmtId="0" fontId="20" fillId="0" borderId="10" xfId="0" applyFont="1" applyBorder="1" applyAlignment="1">
      <alignment horizontal="center" vertical="center"/>
    </xf>
    <xf numFmtId="9" fontId="0" fillId="0" borderId="10" xfId="0" applyNumberFormat="1" applyBorder="1"/>
    <xf numFmtId="0" fontId="0" fillId="12" borderId="12" xfId="0" applyFill="1" applyBorder="1"/>
    <xf numFmtId="0" fontId="0" fillId="0" borderId="12" xfId="0" applyBorder="1"/>
    <xf numFmtId="0" fontId="0" fillId="0" borderId="13" xfId="0" applyBorder="1"/>
    <xf numFmtId="0" fontId="17" fillId="0" borderId="0" xfId="0" applyFont="1" applyAlignment="1">
      <alignment horizontal="center"/>
    </xf>
    <xf numFmtId="0" fontId="17" fillId="0" borderId="0" xfId="0" applyFont="1"/>
    <xf numFmtId="0" fontId="17" fillId="0" borderId="0" xfId="0" applyFont="1" applyAlignment="1">
      <alignment horizontal="right" wrapText="1"/>
    </xf>
    <xf numFmtId="0" fontId="17" fillId="0" borderId="0" xfId="0" applyFont="1" applyAlignment="1">
      <alignment horizontal="right"/>
    </xf>
    <xf numFmtId="0" fontId="17" fillId="0" borderId="0" xfId="0" applyFont="1" applyAlignment="1">
      <alignment wrapText="1"/>
    </xf>
    <xf numFmtId="17" fontId="16" fillId="0" borderId="0" xfId="0" applyNumberFormat="1" applyFont="1" applyAlignment="1">
      <alignment horizontal="center"/>
    </xf>
    <xf numFmtId="3" fontId="17" fillId="0" borderId="0" xfId="0" applyNumberFormat="1" applyFont="1" applyAlignment="1">
      <alignment horizontal="right"/>
    </xf>
    <xf numFmtId="16" fontId="17" fillId="0" borderId="0" xfId="0" applyNumberFormat="1" applyFont="1" applyAlignment="1">
      <alignment horizontal="right" wrapText="1"/>
    </xf>
    <xf numFmtId="3" fontId="23" fillId="0" borderId="10" xfId="0" applyNumberFormat="1" applyFont="1" applyBorder="1" applyAlignment="1">
      <alignment horizontal="center"/>
    </xf>
    <xf numFmtId="0" fontId="24" fillId="0" borderId="9" xfId="0" applyFont="1" applyBorder="1" applyAlignment="1">
      <alignment wrapText="1"/>
    </xf>
    <xf numFmtId="0" fontId="17" fillId="0" borderId="9" xfId="0" applyFont="1" applyBorder="1" applyAlignment="1">
      <alignment horizontal="center"/>
    </xf>
    <xf numFmtId="0" fontId="17" fillId="0" borderId="17" xfId="0" applyFont="1" applyBorder="1" applyAlignment="1">
      <alignment horizontal="center"/>
    </xf>
    <xf numFmtId="0" fontId="15" fillId="0" borderId="7" xfId="0" applyFont="1" applyBorder="1" applyAlignment="1">
      <alignment horizontal="center" vertical="center" wrapText="1"/>
    </xf>
    <xf numFmtId="0" fontId="15" fillId="0" borderId="0" xfId="0" applyFont="1" applyAlignment="1">
      <alignment horizontal="left" vertical="center" wrapText="1"/>
    </xf>
    <xf numFmtId="0" fontId="16" fillId="0" borderId="0" xfId="0" applyFont="1"/>
    <xf numFmtId="0" fontId="17" fillId="0" borderId="0" xfId="0" applyFont="1" applyAlignment="1">
      <alignment horizontal="justify" wrapText="1"/>
    </xf>
    <xf numFmtId="0" fontId="27" fillId="0" borderId="0" xfId="0" applyFont="1"/>
    <xf numFmtId="9" fontId="28" fillId="0" borderId="10" xfId="0" applyNumberFormat="1" applyFont="1" applyBorder="1"/>
    <xf numFmtId="3" fontId="28" fillId="0" borderId="10" xfId="0" applyNumberFormat="1" applyFont="1" applyBorder="1"/>
    <xf numFmtId="4" fontId="11" fillId="0" borderId="10" xfId="0" applyNumberFormat="1" applyFont="1" applyBorder="1"/>
    <xf numFmtId="4" fontId="11" fillId="0" borderId="12" xfId="0" applyNumberFormat="1" applyFont="1" applyBorder="1"/>
    <xf numFmtId="4" fontId="0" fillId="0" borderId="10" xfId="0" applyNumberFormat="1" applyBorder="1"/>
    <xf numFmtId="0" fontId="26" fillId="0" borderId="0" xfId="0" applyFont="1"/>
    <xf numFmtId="0" fontId="26" fillId="0" borderId="9" xfId="0" applyFont="1" applyBorder="1"/>
    <xf numFmtId="0" fontId="11" fillId="0" borderId="17" xfId="0" applyFont="1" applyBorder="1"/>
    <xf numFmtId="4" fontId="21" fillId="12" borderId="10" xfId="0" applyNumberFormat="1" applyFont="1" applyFill="1" applyBorder="1"/>
    <xf numFmtId="49" fontId="26" fillId="0" borderId="10" xfId="0" applyNumberFormat="1" applyFont="1" applyBorder="1" applyAlignment="1">
      <alignment horizontal="right"/>
    </xf>
    <xf numFmtId="9" fontId="23" fillId="0" borderId="10" xfId="0" applyNumberFormat="1" applyFont="1" applyBorder="1" applyAlignment="1">
      <alignment horizontal="right"/>
    </xf>
    <xf numFmtId="9" fontId="20" fillId="0" borderId="10" xfId="0" applyNumberFormat="1" applyFont="1" applyBorder="1" applyAlignment="1">
      <alignment horizontal="right"/>
    </xf>
    <xf numFmtId="164" fontId="24" fillId="0" borderId="10" xfId="0" applyNumberFormat="1" applyFont="1" applyBorder="1"/>
    <xf numFmtId="3" fontId="22" fillId="0" borderId="10" xfId="0" applyNumberFormat="1" applyFont="1" applyBorder="1" applyAlignment="1">
      <alignment horizontal="left"/>
    </xf>
    <xf numFmtId="0" fontId="21" fillId="0" borderId="10" xfId="0" applyFont="1" applyBorder="1" applyAlignment="1">
      <alignment horizontal="left"/>
    </xf>
    <xf numFmtId="3" fontId="0" fillId="0" borderId="10" xfId="0" applyNumberFormat="1" applyBorder="1" applyAlignment="1">
      <alignment horizontal="left"/>
    </xf>
    <xf numFmtId="164" fontId="22" fillId="0" borderId="10" xfId="0" applyNumberFormat="1" applyFont="1" applyBorder="1" applyAlignment="1">
      <alignment horizontal="left"/>
    </xf>
    <xf numFmtId="0" fontId="21" fillId="12" borderId="10" xfId="0" applyFont="1" applyFill="1" applyBorder="1" applyAlignment="1">
      <alignment horizontal="left"/>
    </xf>
    <xf numFmtId="0" fontId="0" fillId="12" borderId="10" xfId="0" applyFill="1" applyBorder="1" applyAlignment="1">
      <alignment horizontal="left"/>
    </xf>
    <xf numFmtId="0" fontId="21" fillId="0" borderId="10" xfId="0" applyFont="1" applyBorder="1" applyAlignment="1">
      <alignment horizontal="left" wrapText="1"/>
    </xf>
    <xf numFmtId="0" fontId="20" fillId="12" borderId="10" xfId="0" applyFont="1" applyFill="1" applyBorder="1" applyAlignment="1">
      <alignment horizontal="left"/>
    </xf>
    <xf numFmtId="3" fontId="23" fillId="0" borderId="10" xfId="0" applyNumberFormat="1" applyFont="1" applyBorder="1" applyAlignment="1">
      <alignment horizontal="center" wrapText="1"/>
    </xf>
    <xf numFmtId="2" fontId="0" fillId="0" borderId="10" xfId="0" applyNumberFormat="1" applyBorder="1"/>
    <xf numFmtId="0" fontId="26" fillId="0" borderId="10" xfId="0" applyFont="1" applyBorder="1" applyAlignment="1">
      <alignment vertical="center" wrapText="1"/>
    </xf>
    <xf numFmtId="0" fontId="30" fillId="0" borderId="0" xfId="0" applyFont="1"/>
    <xf numFmtId="0" fontId="29" fillId="0" borderId="0" xfId="0" applyFont="1"/>
    <xf numFmtId="2" fontId="26" fillId="0" borderId="0" xfId="0" applyNumberFormat="1" applyFont="1"/>
    <xf numFmtId="4" fontId="0" fillId="0" borderId="0" xfId="0" applyNumberFormat="1"/>
    <xf numFmtId="49" fontId="26" fillId="0" borderId="10" xfId="0" applyNumberFormat="1" applyFont="1" applyBorder="1" applyAlignment="1">
      <alignment horizontal="left" wrapText="1"/>
    </xf>
    <xf numFmtId="0" fontId="29" fillId="0" borderId="9" xfId="0" applyFont="1" applyBorder="1"/>
    <xf numFmtId="9" fontId="26" fillId="0" borderId="10" xfId="0" applyNumberFormat="1" applyFont="1" applyBorder="1" applyAlignment="1">
      <alignment horizontal="right"/>
    </xf>
    <xf numFmtId="0" fontId="26" fillId="13" borderId="10" xfId="0" applyFont="1" applyFill="1" applyBorder="1" applyAlignment="1">
      <alignment horizontal="left"/>
    </xf>
    <xf numFmtId="0" fontId="26" fillId="0" borderId="10" xfId="0" applyFont="1" applyBorder="1" applyAlignment="1">
      <alignment horizontal="left"/>
    </xf>
    <xf numFmtId="0" fontId="20" fillId="0" borderId="9" xfId="0" applyFont="1" applyBorder="1" applyAlignment="1">
      <alignment horizontal="left"/>
    </xf>
    <xf numFmtId="0" fontId="0" fillId="0" borderId="0" xfId="0" applyAlignment="1">
      <alignment vertical="center"/>
    </xf>
    <xf numFmtId="0" fontId="34" fillId="0" borderId="0" xfId="35" applyFont="1"/>
    <xf numFmtId="0" fontId="21" fillId="0" borderId="0" xfId="0" applyFont="1"/>
    <xf numFmtId="0" fontId="34" fillId="0" borderId="0" xfId="35" applyFont="1" applyAlignment="1">
      <alignment horizontal="left" vertical="center"/>
    </xf>
    <xf numFmtId="0" fontId="21"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wrapText="1"/>
    </xf>
    <xf numFmtId="0" fontId="36" fillId="0" borderId="9" xfId="0" applyFont="1" applyBorder="1"/>
    <xf numFmtId="0" fontId="36" fillId="12" borderId="10" xfId="0" applyFont="1" applyFill="1" applyBorder="1"/>
    <xf numFmtId="3" fontId="36" fillId="0" borderId="10" xfId="0" applyNumberFormat="1" applyFont="1" applyBorder="1"/>
    <xf numFmtId="0" fontId="36" fillId="0" borderId="0" xfId="0" applyFont="1"/>
    <xf numFmtId="0" fontId="29" fillId="0" borderId="9" xfId="0" applyFont="1" applyBorder="1" applyAlignment="1">
      <alignment horizontal="left" vertical="center" wrapText="1"/>
    </xf>
    <xf numFmtId="0" fontId="0" fillId="12" borderId="14" xfId="0" applyFill="1" applyBorder="1" applyAlignment="1">
      <alignment horizontal="left" vertical="center"/>
    </xf>
    <xf numFmtId="0" fontId="0" fillId="12" borderId="15" xfId="0" applyFill="1" applyBorder="1" applyAlignment="1">
      <alignment horizontal="left" vertical="center"/>
    </xf>
    <xf numFmtId="0" fontId="0" fillId="12" borderId="16" xfId="0" applyFill="1" applyBorder="1" applyAlignment="1">
      <alignment horizontal="left" vertical="center"/>
    </xf>
    <xf numFmtId="0" fontId="0" fillId="12" borderId="24" xfId="0" applyFill="1" applyBorder="1" applyAlignment="1">
      <alignment vertical="center"/>
    </xf>
    <xf numFmtId="0" fontId="0" fillId="12" borderId="0" xfId="0" applyFill="1" applyAlignment="1">
      <alignment vertical="center"/>
    </xf>
    <xf numFmtId="0" fontId="0" fillId="12" borderId="25" xfId="0" applyFill="1" applyBorder="1" applyAlignment="1">
      <alignment vertical="center"/>
    </xf>
    <xf numFmtId="0" fontId="0" fillId="12" borderId="26" xfId="0" applyFill="1" applyBorder="1" applyAlignment="1">
      <alignment vertical="center"/>
    </xf>
    <xf numFmtId="0" fontId="0" fillId="12" borderId="27" xfId="0" applyFill="1" applyBorder="1" applyAlignment="1">
      <alignment vertical="center"/>
    </xf>
    <xf numFmtId="0" fontId="0" fillId="12" borderId="28" xfId="0" applyFill="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12" borderId="14" xfId="0" applyFill="1" applyBorder="1" applyAlignment="1">
      <alignment vertical="center"/>
    </xf>
    <xf numFmtId="0" fontId="0" fillId="12" borderId="15" xfId="0" applyFill="1" applyBorder="1" applyAlignment="1">
      <alignment vertical="center"/>
    </xf>
    <xf numFmtId="0" fontId="0" fillId="12" borderId="16" xfId="0" applyFill="1" applyBorder="1" applyAlignment="1">
      <alignment vertical="center"/>
    </xf>
    <xf numFmtId="0" fontId="37" fillId="12" borderId="24" xfId="0" applyFont="1" applyFill="1" applyBorder="1" applyAlignment="1">
      <alignment vertical="center"/>
    </xf>
    <xf numFmtId="0" fontId="38" fillId="0" borderId="9" xfId="0" applyFont="1" applyBorder="1"/>
    <xf numFmtId="0" fontId="38" fillId="12" borderId="10" xfId="0" applyFont="1" applyFill="1" applyBorder="1"/>
    <xf numFmtId="4" fontId="38" fillId="0" borderId="10" xfId="0" applyNumberFormat="1" applyFont="1" applyBorder="1"/>
    <xf numFmtId="0" fontId="0" fillId="0" borderId="9" xfId="0" applyBorder="1" applyAlignment="1">
      <alignment wrapText="1"/>
    </xf>
    <xf numFmtId="0" fontId="26" fillId="0" borderId="0" xfId="0" applyFont="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21" fillId="0" borderId="0" xfId="0" applyFont="1" applyAlignment="1">
      <alignment horizontal="left" vertical="center" wrapText="1"/>
    </xf>
    <xf numFmtId="0" fontId="34" fillId="0" borderId="0" xfId="35" applyFont="1" applyAlignment="1">
      <alignment horizontal="left" vertical="center" wrapText="1"/>
    </xf>
    <xf numFmtId="0" fontId="26" fillId="0" borderId="18"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24" xfId="0" applyFont="1" applyBorder="1" applyAlignment="1">
      <alignment horizontal="left" vertical="center" wrapText="1"/>
    </xf>
    <xf numFmtId="0" fontId="21" fillId="0" borderId="25" xfId="0" applyFont="1" applyBorder="1" applyAlignment="1">
      <alignment horizontal="left" vertical="center" wrapText="1"/>
    </xf>
    <xf numFmtId="0" fontId="26" fillId="0" borderId="0" xfId="0" applyFont="1" applyAlignment="1">
      <alignment horizontal="left" vertical="center"/>
    </xf>
    <xf numFmtId="0" fontId="16" fillId="0" borderId="12" xfId="0" applyFont="1" applyBorder="1" applyAlignment="1">
      <alignment horizontal="left"/>
    </xf>
    <xf numFmtId="0" fontId="16" fillId="0" borderId="13" xfId="0" applyFont="1" applyBorder="1" applyAlignment="1">
      <alignment horizontal="left"/>
    </xf>
    <xf numFmtId="0" fontId="16" fillId="0" borderId="10" xfId="0" applyFont="1" applyBorder="1" applyAlignment="1">
      <alignment horizontal="left"/>
    </xf>
    <xf numFmtId="0" fontId="16" fillId="0" borderId="11" xfId="0" applyFont="1" applyBorder="1" applyAlignment="1">
      <alignment horizontal="left"/>
    </xf>
    <xf numFmtId="0" fontId="25" fillId="0" borderId="8" xfId="0" applyFont="1" applyBorder="1" applyAlignment="1">
      <alignment horizontal="left" vertical="center"/>
    </xf>
    <xf numFmtId="0" fontId="25" fillId="0" borderId="29" xfId="0" applyFont="1" applyBorder="1" applyAlignment="1">
      <alignment horizontal="left"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23" xfId="0" applyFont="1" applyBorder="1" applyAlignment="1">
      <alignment horizontal="left"/>
    </xf>
    <xf numFmtId="0" fontId="26" fillId="0" borderId="18" xfId="0" applyFont="1"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12" borderId="18" xfId="0" applyFill="1" applyBorder="1" applyAlignment="1">
      <alignment horizontal="left" vertical="center"/>
    </xf>
    <xf numFmtId="0" fontId="0" fillId="12" borderId="19" xfId="0" applyFill="1" applyBorder="1" applyAlignment="1">
      <alignment horizontal="left" vertical="center"/>
    </xf>
    <xf numFmtId="0" fontId="0" fillId="12" borderId="20" xfId="0" applyFill="1" applyBorder="1" applyAlignment="1">
      <alignment horizontal="left" vertical="center"/>
    </xf>
    <xf numFmtId="0" fontId="26" fillId="0" borderId="14" xfId="0" applyFont="1"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0" xfId="0" applyAlignment="1">
      <alignment horizontal="left" vertical="center" wrapText="1"/>
    </xf>
    <xf numFmtId="0" fontId="0" fillId="12" borderId="18" xfId="0" applyFill="1" applyBorder="1" applyAlignment="1">
      <alignment horizontal="center"/>
    </xf>
    <xf numFmtId="0" fontId="0" fillId="12" borderId="19" xfId="0" applyFill="1" applyBorder="1" applyAlignment="1">
      <alignment horizontal="center"/>
    </xf>
    <xf numFmtId="0" fontId="0" fillId="12" borderId="20" xfId="0" applyFill="1" applyBorder="1" applyAlignment="1">
      <alignment horizontal="center"/>
    </xf>
    <xf numFmtId="0" fontId="11" fillId="0" borderId="0" xfId="0" applyFont="1" applyFill="1"/>
    <xf numFmtId="0" fontId="0" fillId="0" borderId="0" xfId="0" applyFill="1"/>
    <xf numFmtId="0" fontId="26" fillId="0" borderId="0" xfId="0" applyFont="1" applyFill="1"/>
    <xf numFmtId="165" fontId="0" fillId="0" borderId="0" xfId="0" applyNumberFormat="1" applyFill="1" applyAlignment="1">
      <alignment horizontal="left"/>
    </xf>
    <xf numFmtId="165" fontId="0" fillId="0" borderId="0" xfId="0" applyNumberFormat="1" applyFill="1"/>
    <xf numFmtId="0" fontId="19" fillId="0" borderId="0" xfId="0" applyFont="1" applyFill="1"/>
    <xf numFmtId="0" fontId="21" fillId="0" borderId="0" xfId="0" applyFont="1" applyAlignment="1">
      <alignment horizontal="left" vertical="center"/>
    </xf>
    <xf numFmtId="0" fontId="21" fillId="0" borderId="0" xfId="0" applyFont="1" applyFill="1" applyAlignment="1">
      <alignment horizontal="left" vertical="center" wrapText="1"/>
    </xf>
    <xf numFmtId="0" fontId="11" fillId="0" borderId="0" xfId="0" applyFont="1" applyFill="1" applyAlignment="1">
      <alignment horizontal="left" vertical="center" wrapText="1"/>
    </xf>
    <xf numFmtId="0" fontId="43" fillId="0" borderId="0" xfId="0" applyFont="1" applyAlignment="1">
      <alignment horizontal="left" vertical="center"/>
    </xf>
    <xf numFmtId="0" fontId="21" fillId="0" borderId="18" xfId="0" applyFont="1" applyBorder="1" applyAlignment="1">
      <alignment horizontal="left" vertical="center" wrapText="1"/>
    </xf>
  </cellXfs>
  <cellStyles count="38">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heck Cell" xfId="26" xr:uid="{00000000-0005-0000-0000-000019000000}"/>
    <cellStyle name="Explanatory Text" xfId="27" xr:uid="{00000000-0005-0000-0000-00001A000000}"/>
    <cellStyle name="Good" xfId="28" xr:uid="{00000000-0005-0000-0000-00001B000000}"/>
    <cellStyle name="Heading 1" xfId="29" xr:uid="{00000000-0005-0000-0000-00001C000000}"/>
    <cellStyle name="Heading 2" xfId="30" xr:uid="{00000000-0005-0000-0000-00001D000000}"/>
    <cellStyle name="Heading 3" xfId="31" xr:uid="{00000000-0005-0000-0000-00001E000000}"/>
    <cellStyle name="Heading 4" xfId="32" xr:uid="{00000000-0005-0000-0000-00001F000000}"/>
    <cellStyle name="Input" xfId="33" xr:uid="{00000000-0005-0000-0000-000020000000}"/>
    <cellStyle name="Normaallaad 2" xfId="37" xr:uid="{00000000-0005-0000-0000-000021000000}"/>
    <cellStyle name="Normal" xfId="0" builtinId="0"/>
    <cellStyle name="Normal 2" xfId="36" xr:uid="{00000000-0005-0000-0000-000023000000}"/>
    <cellStyle name="Normal 3" xfId="35" xr:uid="{00000000-0005-0000-0000-000024000000}"/>
    <cellStyle name="Output" xfId="34" xr:uid="{00000000-0005-0000-0000-00002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111"/>
  <sheetViews>
    <sheetView tabSelected="1" topLeftCell="A53" zoomScale="115" zoomScaleNormal="115" workbookViewId="0">
      <selection activeCell="G91" sqref="G91"/>
    </sheetView>
  </sheetViews>
  <sheetFormatPr defaultRowHeight="12.75" x14ac:dyDescent="0.2"/>
  <cols>
    <col min="1" max="1" width="2.5703125" customWidth="1"/>
    <col min="2" max="2" width="27" customWidth="1"/>
    <col min="3" max="3" width="18.7109375" customWidth="1"/>
    <col min="4" max="4" width="19.42578125" customWidth="1"/>
    <col min="5" max="5" width="19.140625" customWidth="1"/>
    <col min="6" max="6" width="20" customWidth="1"/>
    <col min="7" max="7" width="14.7109375" customWidth="1"/>
    <col min="8" max="8" width="13.85546875" customWidth="1"/>
    <col min="9" max="9" width="10.7109375" customWidth="1"/>
    <col min="10" max="10" width="14" customWidth="1"/>
    <col min="11" max="11" width="83.42578125" customWidth="1"/>
    <col min="12" max="12" width="10.140625" customWidth="1"/>
    <col min="13" max="13" width="11.85546875" customWidth="1"/>
  </cols>
  <sheetData>
    <row r="2" spans="2:11" ht="18" x14ac:dyDescent="0.25">
      <c r="B2" s="37" t="s">
        <v>0</v>
      </c>
    </row>
    <row r="4" spans="2:11" ht="15" x14ac:dyDescent="0.25">
      <c r="B4" s="1" t="s">
        <v>88</v>
      </c>
    </row>
    <row r="5" spans="2:11" ht="16.5" customHeight="1" x14ac:dyDescent="0.2">
      <c r="B5" s="43"/>
    </row>
    <row r="6" spans="2:11" ht="16.5" customHeight="1" x14ac:dyDescent="0.2">
      <c r="B6" s="106" t="s">
        <v>91</v>
      </c>
      <c r="C6" s="103"/>
      <c r="D6" s="103"/>
      <c r="E6" s="103"/>
      <c r="F6" s="103"/>
      <c r="G6" s="103"/>
      <c r="H6" s="103"/>
      <c r="I6" s="103"/>
      <c r="J6" s="103"/>
      <c r="K6" s="103"/>
    </row>
    <row r="7" spans="2:11" ht="16.5" customHeight="1" x14ac:dyDescent="0.2">
      <c r="B7" s="106"/>
      <c r="C7" s="103"/>
      <c r="D7" s="103"/>
      <c r="E7" s="103"/>
      <c r="F7" s="103"/>
      <c r="G7" s="103"/>
      <c r="H7" s="103"/>
      <c r="I7" s="103"/>
      <c r="J7" s="103"/>
      <c r="K7" s="103"/>
    </row>
    <row r="8" spans="2:11" ht="16.5" customHeight="1" x14ac:dyDescent="0.2">
      <c r="B8" s="103"/>
      <c r="C8" s="103"/>
      <c r="D8" s="103"/>
      <c r="E8" s="103"/>
      <c r="F8" s="103"/>
      <c r="G8" s="103"/>
      <c r="H8" s="103"/>
      <c r="I8" s="103"/>
      <c r="J8" s="103"/>
      <c r="K8" s="103"/>
    </row>
    <row r="9" spans="2:11" ht="16.5" customHeight="1" x14ac:dyDescent="0.2">
      <c r="B9" s="73" t="s">
        <v>90</v>
      </c>
      <c r="C9" s="74"/>
    </row>
    <row r="10" spans="2:11" s="77" customFormat="1" ht="16.149999999999999" customHeight="1" x14ac:dyDescent="0.2">
      <c r="B10" s="75" t="s">
        <v>84</v>
      </c>
      <c r="C10" s="76"/>
    </row>
    <row r="11" spans="2:11" s="77" customFormat="1" ht="16.5" customHeight="1" x14ac:dyDescent="0.2">
      <c r="B11" s="75" t="s">
        <v>85</v>
      </c>
      <c r="C11" s="76"/>
    </row>
    <row r="12" spans="2:11" s="77" customFormat="1" ht="16.5" customHeight="1" x14ac:dyDescent="0.2">
      <c r="B12" s="107" t="s">
        <v>82</v>
      </c>
      <c r="C12" s="107"/>
      <c r="D12" s="107"/>
      <c r="E12" s="107"/>
      <c r="F12" s="107"/>
      <c r="G12" s="107"/>
    </row>
    <row r="13" spans="2:11" s="77" customFormat="1" ht="16.5" customHeight="1" x14ac:dyDescent="0.2">
      <c r="B13" s="107"/>
      <c r="C13" s="107"/>
      <c r="D13" s="107"/>
      <c r="E13" s="107"/>
      <c r="F13" s="107"/>
      <c r="G13" s="107"/>
    </row>
    <row r="14" spans="2:11" s="77" customFormat="1" ht="16.5" customHeight="1" x14ac:dyDescent="0.2">
      <c r="B14" s="75" t="s">
        <v>83</v>
      </c>
      <c r="C14" s="76"/>
    </row>
    <row r="15" spans="2:11" s="77" customFormat="1" ht="16.5" customHeight="1" x14ac:dyDescent="0.2">
      <c r="B15" s="75" t="s">
        <v>81</v>
      </c>
    </row>
    <row r="16" spans="2:11" ht="16.5" customHeight="1" x14ac:dyDescent="0.2">
      <c r="B16" s="43"/>
    </row>
    <row r="17" spans="2:13" ht="16.5" customHeight="1" x14ac:dyDescent="0.25">
      <c r="B17" s="1" t="s">
        <v>89</v>
      </c>
    </row>
    <row r="18" spans="2:13" ht="28.15" customHeight="1" x14ac:dyDescent="0.2">
      <c r="B18" s="103" t="s">
        <v>94</v>
      </c>
      <c r="C18" s="114"/>
      <c r="D18" s="114"/>
      <c r="E18" s="114"/>
      <c r="F18" s="114"/>
      <c r="G18" s="114"/>
      <c r="H18" s="114"/>
      <c r="I18" s="43"/>
      <c r="J18" s="43"/>
      <c r="K18" s="43"/>
    </row>
    <row r="19" spans="2:13" ht="33" customHeight="1" x14ac:dyDescent="0.2">
      <c r="B19" s="103" t="s">
        <v>104</v>
      </c>
      <c r="C19" s="103"/>
      <c r="D19" s="103"/>
      <c r="E19" s="103"/>
      <c r="F19" s="103"/>
      <c r="G19" s="103"/>
      <c r="H19" s="103"/>
    </row>
    <row r="20" spans="2:13" ht="16.5" customHeight="1" x14ac:dyDescent="0.2">
      <c r="B20" s="43" t="s">
        <v>92</v>
      </c>
    </row>
    <row r="21" spans="2:13" ht="16.5" customHeight="1" x14ac:dyDescent="0.2">
      <c r="B21" s="43" t="s">
        <v>93</v>
      </c>
    </row>
    <row r="23" spans="2:13" ht="15" x14ac:dyDescent="0.25">
      <c r="B23" s="1" t="s">
        <v>95</v>
      </c>
    </row>
    <row r="24" spans="2:13" x14ac:dyDescent="0.2">
      <c r="B24" s="2" t="s">
        <v>1</v>
      </c>
    </row>
    <row r="25" spans="2:13" ht="13.5" thickBot="1" x14ac:dyDescent="0.25"/>
    <row r="26" spans="2:13" s="35" customFormat="1" ht="15.75" customHeight="1" x14ac:dyDescent="0.2">
      <c r="B26" s="33" t="s">
        <v>2</v>
      </c>
      <c r="C26" s="119" t="s">
        <v>3</v>
      </c>
      <c r="D26" s="119"/>
      <c r="E26" s="119"/>
      <c r="F26" s="119"/>
      <c r="G26" s="120"/>
      <c r="H26" s="34"/>
      <c r="I26" s="34"/>
      <c r="J26" s="34"/>
      <c r="K26" s="34"/>
      <c r="L26" s="34"/>
      <c r="M26" s="34"/>
    </row>
    <row r="27" spans="2:13" s="35" customFormat="1" ht="13.5" customHeight="1" x14ac:dyDescent="0.2">
      <c r="B27" s="31">
        <v>1</v>
      </c>
      <c r="C27" s="117" t="s">
        <v>4</v>
      </c>
      <c r="D27" s="117"/>
      <c r="E27" s="117"/>
      <c r="F27" s="117"/>
      <c r="G27" s="118"/>
      <c r="H27" s="25"/>
      <c r="I27" s="25"/>
      <c r="J27" s="25"/>
      <c r="K27" s="36"/>
      <c r="L27" s="26"/>
      <c r="M27" s="27"/>
    </row>
    <row r="28" spans="2:13" s="35" customFormat="1" ht="13.5" customHeight="1" x14ac:dyDescent="0.2">
      <c r="B28" s="31">
        <v>2</v>
      </c>
      <c r="C28" s="117" t="s">
        <v>96</v>
      </c>
      <c r="D28" s="117"/>
      <c r="E28" s="117"/>
      <c r="F28" s="117"/>
      <c r="G28" s="118"/>
      <c r="H28" s="25"/>
      <c r="I28" s="25"/>
      <c r="J28" s="25"/>
      <c r="K28" s="25"/>
      <c r="L28" s="26"/>
      <c r="M28" s="27"/>
    </row>
    <row r="29" spans="2:13" s="35" customFormat="1" ht="13.5" customHeight="1" x14ac:dyDescent="0.2">
      <c r="B29" s="31">
        <v>3</v>
      </c>
      <c r="C29" s="117" t="s">
        <v>5</v>
      </c>
      <c r="D29" s="117"/>
      <c r="E29" s="117"/>
      <c r="F29" s="117"/>
      <c r="G29" s="118"/>
      <c r="H29" s="25"/>
      <c r="I29" s="25"/>
      <c r="J29" s="25"/>
      <c r="K29" s="25"/>
      <c r="L29" s="26"/>
      <c r="M29" s="27"/>
    </row>
    <row r="30" spans="2:13" s="35" customFormat="1" ht="13.5" customHeight="1" x14ac:dyDescent="0.2">
      <c r="B30" s="31">
        <v>4</v>
      </c>
      <c r="C30" s="117" t="s">
        <v>6</v>
      </c>
      <c r="D30" s="117"/>
      <c r="E30" s="117"/>
      <c r="F30" s="117"/>
      <c r="G30" s="118"/>
      <c r="H30" s="25"/>
      <c r="I30" s="25"/>
      <c r="J30" s="25"/>
      <c r="K30" s="25"/>
      <c r="L30" s="26"/>
      <c r="M30" s="27"/>
    </row>
    <row r="31" spans="2:13" s="35" customFormat="1" ht="13.5" customHeight="1" x14ac:dyDescent="0.2">
      <c r="B31" s="31">
        <v>5</v>
      </c>
      <c r="C31" s="117" t="s">
        <v>5</v>
      </c>
      <c r="D31" s="117"/>
      <c r="E31" s="117"/>
      <c r="F31" s="117"/>
      <c r="G31" s="118"/>
      <c r="H31" s="25"/>
      <c r="I31" s="25"/>
      <c r="J31" s="25"/>
      <c r="K31" s="25"/>
      <c r="L31" s="26"/>
      <c r="M31" s="27"/>
    </row>
    <row r="32" spans="2:13" s="35" customFormat="1" ht="13.5" customHeight="1" x14ac:dyDescent="0.2">
      <c r="B32" s="31">
        <v>6</v>
      </c>
      <c r="C32" s="117" t="s">
        <v>96</v>
      </c>
      <c r="D32" s="117"/>
      <c r="E32" s="117"/>
      <c r="F32" s="117"/>
      <c r="G32" s="118"/>
      <c r="H32" s="25"/>
      <c r="I32" s="25"/>
      <c r="J32" s="25"/>
      <c r="K32" s="25"/>
      <c r="L32" s="26"/>
      <c r="M32" s="27"/>
    </row>
    <row r="33" spans="2:13" s="35" customFormat="1" ht="13.5" customHeight="1" x14ac:dyDescent="0.2">
      <c r="B33" s="31">
        <v>7</v>
      </c>
      <c r="C33" s="117" t="s">
        <v>7</v>
      </c>
      <c r="D33" s="117"/>
      <c r="E33" s="117"/>
      <c r="F33" s="117"/>
      <c r="G33" s="118"/>
      <c r="H33" s="25"/>
      <c r="I33" s="25"/>
      <c r="J33" s="25"/>
      <c r="K33" s="25"/>
      <c r="L33" s="26"/>
      <c r="M33" s="27"/>
    </row>
    <row r="34" spans="2:13" s="35" customFormat="1" ht="13.5" customHeight="1" x14ac:dyDescent="0.2">
      <c r="B34" s="31">
        <v>8</v>
      </c>
      <c r="C34" s="117" t="s">
        <v>8</v>
      </c>
      <c r="D34" s="117"/>
      <c r="E34" s="117"/>
      <c r="F34" s="117"/>
      <c r="G34" s="118"/>
      <c r="H34" s="25"/>
      <c r="I34" s="25"/>
      <c r="J34" s="25"/>
      <c r="K34" s="25"/>
      <c r="L34" s="26"/>
      <c r="M34" s="27"/>
    </row>
    <row r="35" spans="2:13" s="35" customFormat="1" ht="13.5" customHeight="1" x14ac:dyDescent="0.2">
      <c r="B35" s="31">
        <v>9</v>
      </c>
      <c r="C35" s="117" t="s">
        <v>4</v>
      </c>
      <c r="D35" s="117"/>
      <c r="E35" s="117"/>
      <c r="F35" s="117"/>
      <c r="G35" s="118"/>
      <c r="H35" s="25"/>
      <c r="I35" s="25"/>
      <c r="J35" s="25"/>
      <c r="K35" s="25"/>
      <c r="L35" s="26"/>
      <c r="M35" s="27"/>
    </row>
    <row r="36" spans="2:13" s="35" customFormat="1" ht="13.5" customHeight="1" x14ac:dyDescent="0.2">
      <c r="B36" s="31">
        <v>10</v>
      </c>
      <c r="C36" s="117" t="s">
        <v>9</v>
      </c>
      <c r="D36" s="117"/>
      <c r="E36" s="117"/>
      <c r="F36" s="117"/>
      <c r="G36" s="118"/>
      <c r="H36" s="25"/>
      <c r="I36" s="25"/>
      <c r="J36" s="25"/>
      <c r="K36" s="25"/>
      <c r="L36" s="26"/>
      <c r="M36" s="27"/>
    </row>
    <row r="37" spans="2:13" s="35" customFormat="1" ht="13.5" customHeight="1" x14ac:dyDescent="0.2">
      <c r="B37" s="31">
        <v>11</v>
      </c>
      <c r="C37" s="117" t="s">
        <v>10</v>
      </c>
      <c r="D37" s="117"/>
      <c r="E37" s="117"/>
      <c r="F37" s="117"/>
      <c r="G37" s="118"/>
      <c r="H37" s="25"/>
      <c r="I37" s="25"/>
      <c r="J37" s="25"/>
      <c r="K37" s="25"/>
      <c r="L37" s="26"/>
      <c r="M37" s="27"/>
    </row>
    <row r="38" spans="2:13" s="35" customFormat="1" ht="13.5" customHeight="1" x14ac:dyDescent="0.2">
      <c r="B38" s="31">
        <v>12</v>
      </c>
      <c r="C38" s="117" t="s">
        <v>96</v>
      </c>
      <c r="D38" s="117"/>
      <c r="E38" s="117"/>
      <c r="F38" s="117"/>
      <c r="G38" s="118"/>
      <c r="H38" s="25"/>
      <c r="I38" s="25"/>
      <c r="J38" s="25"/>
      <c r="K38" s="25"/>
      <c r="L38" s="26"/>
      <c r="M38" s="27"/>
    </row>
    <row r="39" spans="2:13" s="35" customFormat="1" ht="13.5" customHeight="1" x14ac:dyDescent="0.2">
      <c r="B39" s="31">
        <v>13</v>
      </c>
      <c r="C39" s="117" t="s">
        <v>5</v>
      </c>
      <c r="D39" s="117"/>
      <c r="E39" s="117"/>
      <c r="F39" s="117"/>
      <c r="G39" s="118"/>
      <c r="H39" s="25"/>
      <c r="I39" s="25"/>
      <c r="J39" s="25"/>
      <c r="K39" s="25"/>
      <c r="L39" s="26"/>
      <c r="M39" s="27"/>
    </row>
    <row r="40" spans="2:13" s="35" customFormat="1" ht="13.5" customHeight="1" x14ac:dyDescent="0.2">
      <c r="B40" s="31">
        <v>14</v>
      </c>
      <c r="C40" s="35" t="s">
        <v>10</v>
      </c>
      <c r="H40" s="25"/>
      <c r="I40" s="25"/>
      <c r="J40" s="25"/>
      <c r="K40" s="25"/>
      <c r="L40" s="26"/>
      <c r="M40" s="27"/>
    </row>
    <row r="41" spans="2:13" s="35" customFormat="1" ht="13.5" customHeight="1" thickBot="1" x14ac:dyDescent="0.25">
      <c r="B41" s="32">
        <v>15</v>
      </c>
      <c r="C41" s="115" t="s">
        <v>11</v>
      </c>
      <c r="D41" s="115"/>
      <c r="E41" s="115"/>
      <c r="F41" s="115"/>
      <c r="G41" s="116"/>
      <c r="H41" s="25"/>
      <c r="I41" s="25"/>
      <c r="J41" s="25"/>
      <c r="K41" s="25"/>
      <c r="L41" s="26"/>
      <c r="M41" s="27"/>
    </row>
    <row r="42" spans="2:13" x14ac:dyDescent="0.2">
      <c r="B42" s="21"/>
      <c r="C42" s="22"/>
      <c r="D42" s="23"/>
      <c r="E42" s="23"/>
      <c r="F42" s="24"/>
      <c r="G42" s="22"/>
      <c r="H42" s="28"/>
      <c r="I42" s="25"/>
      <c r="J42" s="25"/>
      <c r="K42" s="26"/>
      <c r="L42" s="27"/>
    </row>
    <row r="43" spans="2:13" ht="15" x14ac:dyDescent="0.25">
      <c r="B43" s="1" t="s">
        <v>97</v>
      </c>
    </row>
    <row r="44" spans="2:13" ht="42.6" customHeight="1" x14ac:dyDescent="0.2">
      <c r="B44" s="103" t="s">
        <v>79</v>
      </c>
      <c r="C44" s="103"/>
      <c r="D44" s="103"/>
      <c r="E44" s="103"/>
      <c r="F44" s="103"/>
      <c r="G44" s="103"/>
      <c r="H44" s="78"/>
      <c r="I44" s="78"/>
      <c r="J44" s="78"/>
      <c r="K44" s="78"/>
      <c r="L44" s="3"/>
    </row>
    <row r="46" spans="2:13" ht="15" x14ac:dyDescent="0.25">
      <c r="B46" s="1" t="s">
        <v>98</v>
      </c>
      <c r="F46" s="43"/>
    </row>
    <row r="47" spans="2:13" x14ac:dyDescent="0.2">
      <c r="B47" s="43" t="s">
        <v>12</v>
      </c>
    </row>
    <row r="48" spans="2:13" x14ac:dyDescent="0.2">
      <c r="B48" s="43" t="s">
        <v>73</v>
      </c>
    </row>
    <row r="49" spans="2:12" x14ac:dyDescent="0.2">
      <c r="B49" t="s">
        <v>13</v>
      </c>
    </row>
    <row r="50" spans="2:12" x14ac:dyDescent="0.2">
      <c r="B50" s="74" t="s">
        <v>74</v>
      </c>
    </row>
    <row r="51" spans="2:12" x14ac:dyDescent="0.2">
      <c r="B51" t="s">
        <v>14</v>
      </c>
    </row>
    <row r="52" spans="2:12" x14ac:dyDescent="0.2">
      <c r="B52" s="43" t="s">
        <v>76</v>
      </c>
    </row>
    <row r="53" spans="2:12" x14ac:dyDescent="0.2">
      <c r="B53" s="43" t="s">
        <v>64</v>
      </c>
    </row>
    <row r="55" spans="2:12" ht="18.75" customHeight="1" x14ac:dyDescent="0.2">
      <c r="B55" s="136" t="s">
        <v>15</v>
      </c>
      <c r="C55" s="136"/>
      <c r="D55" s="136"/>
      <c r="E55" s="136"/>
      <c r="F55" s="136"/>
      <c r="G55" s="136"/>
      <c r="H55" s="136"/>
      <c r="I55" s="136"/>
      <c r="J55" s="136"/>
      <c r="K55" s="136"/>
      <c r="L55" s="3"/>
    </row>
    <row r="57" spans="2:12" x14ac:dyDescent="0.2">
      <c r="B57" s="4" t="s">
        <v>65</v>
      </c>
    </row>
    <row r="58" spans="2:12" ht="13.5" thickBot="1" x14ac:dyDescent="0.25"/>
    <row r="59" spans="2:12" x14ac:dyDescent="0.2">
      <c r="B59" s="5"/>
      <c r="C59" s="6" t="s">
        <v>16</v>
      </c>
      <c r="D59" s="6" t="s">
        <v>17</v>
      </c>
      <c r="E59" s="6" t="s">
        <v>18</v>
      </c>
      <c r="F59" s="6" t="s">
        <v>19</v>
      </c>
      <c r="G59" s="121" t="s">
        <v>20</v>
      </c>
      <c r="H59" s="122"/>
      <c r="I59" s="122"/>
      <c r="J59" s="122"/>
      <c r="K59" s="123"/>
    </row>
    <row r="60" spans="2:12" x14ac:dyDescent="0.2">
      <c r="B60" s="44" t="s">
        <v>21</v>
      </c>
      <c r="C60" s="8"/>
      <c r="D60" s="9">
        <v>413000</v>
      </c>
      <c r="E60" s="9">
        <v>459000</v>
      </c>
      <c r="F60" s="9">
        <v>456500</v>
      </c>
      <c r="G60" s="108"/>
      <c r="H60" s="104"/>
      <c r="I60" s="104"/>
      <c r="J60" s="104"/>
      <c r="K60" s="105"/>
    </row>
    <row r="61" spans="2:12" x14ac:dyDescent="0.2">
      <c r="B61" s="7" t="s">
        <v>22</v>
      </c>
      <c r="C61" s="8"/>
      <c r="D61" s="47" t="s">
        <v>54</v>
      </c>
      <c r="E61" s="47" t="s">
        <v>66</v>
      </c>
      <c r="F61" s="47" t="s">
        <v>55</v>
      </c>
      <c r="G61" s="137"/>
      <c r="H61" s="138"/>
      <c r="I61" s="138"/>
      <c r="J61" s="138"/>
      <c r="K61" s="139"/>
    </row>
    <row r="62" spans="2:12" ht="48.75" customHeight="1" x14ac:dyDescent="0.2">
      <c r="B62" s="11" t="s">
        <v>23</v>
      </c>
      <c r="C62" s="8"/>
      <c r="D62" s="61" t="s">
        <v>24</v>
      </c>
      <c r="E62" s="61" t="s">
        <v>70</v>
      </c>
      <c r="F62" s="61" t="s">
        <v>24</v>
      </c>
      <c r="G62" s="108" t="s">
        <v>69</v>
      </c>
      <c r="H62" s="104"/>
      <c r="I62" s="104"/>
      <c r="J62" s="104"/>
      <c r="K62" s="105"/>
    </row>
    <row r="63" spans="2:12" x14ac:dyDescent="0.2">
      <c r="B63" s="7" t="s">
        <v>25</v>
      </c>
      <c r="C63" s="8"/>
      <c r="D63" s="38">
        <v>0</v>
      </c>
      <c r="E63" s="38">
        <v>0.05</v>
      </c>
      <c r="F63" s="38">
        <v>0</v>
      </c>
      <c r="G63" s="95"/>
      <c r="H63" s="96"/>
      <c r="I63" s="96"/>
      <c r="J63" s="96"/>
      <c r="K63" s="97"/>
    </row>
    <row r="64" spans="2:12" x14ac:dyDescent="0.2">
      <c r="B64" s="44" t="s">
        <v>26</v>
      </c>
      <c r="C64" s="8"/>
      <c r="D64" s="39">
        <f>D60*D63</f>
        <v>0</v>
      </c>
      <c r="E64" s="39">
        <f>E60*E63</f>
        <v>22950</v>
      </c>
      <c r="F64" s="39">
        <f>F60*F63</f>
        <v>0</v>
      </c>
      <c r="G64" s="87"/>
      <c r="H64" s="88"/>
      <c r="I64" s="88"/>
      <c r="J64" s="88"/>
      <c r="K64" s="89"/>
    </row>
    <row r="65" spans="2:11" s="82" customFormat="1" ht="14.25" customHeight="1" x14ac:dyDescent="0.2">
      <c r="B65" s="79" t="s">
        <v>27</v>
      </c>
      <c r="C65" s="80"/>
      <c r="D65" s="81">
        <f>D60+D64</f>
        <v>413000</v>
      </c>
      <c r="E65" s="81">
        <f>E60+E64</f>
        <v>481950</v>
      </c>
      <c r="F65" s="81">
        <f>F60+F64</f>
        <v>456500</v>
      </c>
      <c r="G65" s="98" t="s">
        <v>100</v>
      </c>
      <c r="H65" s="88"/>
      <c r="I65" s="88"/>
      <c r="J65" s="88"/>
      <c r="K65" s="89"/>
    </row>
    <row r="66" spans="2:11" ht="14.25" customHeight="1" x14ac:dyDescent="0.2">
      <c r="B66" s="30" t="s">
        <v>28</v>
      </c>
      <c r="C66" s="46"/>
      <c r="D66" s="50">
        <f>D65/D67</f>
        <v>2695.8224543080942</v>
      </c>
      <c r="E66" s="50">
        <f>E65/E67</f>
        <v>2947.7064220183488</v>
      </c>
      <c r="F66" s="50">
        <f>F65/F67</f>
        <v>3836.1344537815125</v>
      </c>
      <c r="G66" s="90"/>
      <c r="H66" s="91"/>
      <c r="I66" s="91"/>
      <c r="J66" s="91"/>
      <c r="K66" s="92"/>
    </row>
    <row r="67" spans="2:11" ht="12.75" customHeight="1" x14ac:dyDescent="0.2">
      <c r="B67" s="67" t="s">
        <v>72</v>
      </c>
      <c r="C67" s="52">
        <v>150.6</v>
      </c>
      <c r="D67" s="54">
        <v>153.19999999999999</v>
      </c>
      <c r="E67" s="52">
        <v>163.5</v>
      </c>
      <c r="F67" s="54">
        <v>119</v>
      </c>
      <c r="G67" s="130" t="s">
        <v>68</v>
      </c>
      <c r="H67" s="131"/>
      <c r="I67" s="131"/>
      <c r="J67" s="131"/>
      <c r="K67" s="132"/>
    </row>
    <row r="68" spans="2:11" ht="38.25" x14ac:dyDescent="0.2">
      <c r="B68" s="71" t="s">
        <v>29</v>
      </c>
      <c r="C68" s="55"/>
      <c r="D68" s="59" t="s">
        <v>30</v>
      </c>
      <c r="E68" s="59" t="s">
        <v>77</v>
      </c>
      <c r="F68" s="59" t="s">
        <v>78</v>
      </c>
      <c r="G68" s="133"/>
      <c r="H68" s="134"/>
      <c r="I68" s="134"/>
      <c r="J68" s="134"/>
      <c r="K68" s="135"/>
    </row>
    <row r="69" spans="2:11" ht="13.5" customHeight="1" x14ac:dyDescent="0.2">
      <c r="B69" s="12" t="s">
        <v>31</v>
      </c>
      <c r="C69" s="56"/>
      <c r="D69" s="48">
        <v>0</v>
      </c>
      <c r="E69" s="48">
        <v>0.05</v>
      </c>
      <c r="F69" s="48">
        <v>-0.1</v>
      </c>
      <c r="G69" s="84"/>
      <c r="H69" s="85"/>
      <c r="I69" s="85"/>
      <c r="J69" s="85"/>
      <c r="K69" s="86"/>
    </row>
    <row r="70" spans="2:11" ht="26.25" customHeight="1" x14ac:dyDescent="0.2">
      <c r="B70" s="67" t="s">
        <v>32</v>
      </c>
      <c r="C70" s="57" t="s">
        <v>33</v>
      </c>
      <c r="D70" s="51" t="s">
        <v>34</v>
      </c>
      <c r="E70" s="52" t="s">
        <v>34</v>
      </c>
      <c r="F70" s="51" t="s">
        <v>35</v>
      </c>
      <c r="G70" s="130" t="s">
        <v>36</v>
      </c>
      <c r="H70" s="131"/>
      <c r="I70" s="131"/>
      <c r="J70" s="131"/>
      <c r="K70" s="132"/>
    </row>
    <row r="71" spans="2:11" ht="13.5" customHeight="1" x14ac:dyDescent="0.2">
      <c r="B71" s="71" t="s">
        <v>29</v>
      </c>
      <c r="C71" s="55"/>
      <c r="D71" s="29" t="s">
        <v>37</v>
      </c>
      <c r="E71" s="29" t="s">
        <v>37</v>
      </c>
      <c r="F71" s="29" t="s">
        <v>30</v>
      </c>
      <c r="G71" s="133"/>
      <c r="H71" s="134"/>
      <c r="I71" s="134"/>
      <c r="J71" s="134"/>
      <c r="K71" s="135"/>
    </row>
    <row r="72" spans="2:11" ht="13.5" customHeight="1" x14ac:dyDescent="0.2">
      <c r="B72" s="12" t="s">
        <v>31</v>
      </c>
      <c r="C72" s="56"/>
      <c r="D72" s="48">
        <v>0.15</v>
      </c>
      <c r="E72" s="48">
        <v>0.15</v>
      </c>
      <c r="F72" s="48">
        <v>0</v>
      </c>
      <c r="G72" s="84"/>
      <c r="H72" s="85"/>
      <c r="I72" s="85"/>
      <c r="J72" s="85"/>
      <c r="K72" s="86"/>
    </row>
    <row r="73" spans="2:11" ht="13.5" hidden="1" customHeight="1" x14ac:dyDescent="0.2">
      <c r="B73" s="67" t="s">
        <v>39</v>
      </c>
      <c r="C73" s="52" t="s">
        <v>40</v>
      </c>
      <c r="D73" s="51" t="s">
        <v>40</v>
      </c>
      <c r="E73" s="52" t="s">
        <v>40</v>
      </c>
      <c r="F73" s="51" t="s">
        <v>40</v>
      </c>
      <c r="G73" s="130" t="s">
        <v>80</v>
      </c>
      <c r="H73" s="131"/>
      <c r="I73" s="131"/>
      <c r="J73" s="131"/>
      <c r="K73" s="132"/>
    </row>
    <row r="74" spans="2:11" ht="13.5" hidden="1" customHeight="1" x14ac:dyDescent="0.2">
      <c r="B74" s="71" t="s">
        <v>29</v>
      </c>
      <c r="C74" s="55"/>
      <c r="D74" s="29" t="s">
        <v>30</v>
      </c>
      <c r="E74" s="29" t="s">
        <v>30</v>
      </c>
      <c r="F74" s="29" t="s">
        <v>38</v>
      </c>
      <c r="G74" s="133"/>
      <c r="H74" s="134"/>
      <c r="I74" s="134"/>
      <c r="J74" s="134"/>
      <c r="K74" s="135"/>
    </row>
    <row r="75" spans="2:11" ht="13.5" hidden="1" customHeight="1" x14ac:dyDescent="0.2">
      <c r="B75" s="12" t="s">
        <v>31</v>
      </c>
      <c r="C75" s="56"/>
      <c r="D75" s="48">
        <v>0</v>
      </c>
      <c r="E75" s="48">
        <v>0</v>
      </c>
      <c r="F75" s="48">
        <v>0</v>
      </c>
      <c r="G75" s="84"/>
      <c r="H75" s="85"/>
      <c r="I75" s="85"/>
      <c r="J75" s="85"/>
      <c r="K75" s="86"/>
    </row>
    <row r="76" spans="2:11" x14ac:dyDescent="0.2">
      <c r="B76" s="67" t="s">
        <v>41</v>
      </c>
      <c r="C76" s="53">
        <v>1350</v>
      </c>
      <c r="D76" s="53">
        <v>820</v>
      </c>
      <c r="E76" s="53">
        <v>1429</v>
      </c>
      <c r="F76" s="53">
        <v>1001</v>
      </c>
      <c r="G76" s="130" t="s">
        <v>42</v>
      </c>
      <c r="H76" s="131"/>
      <c r="I76" s="131"/>
      <c r="J76" s="131"/>
      <c r="K76" s="132"/>
    </row>
    <row r="77" spans="2:11" x14ac:dyDescent="0.2">
      <c r="B77" s="71" t="s">
        <v>29</v>
      </c>
      <c r="C77" s="58"/>
      <c r="D77" s="14" t="s">
        <v>43</v>
      </c>
      <c r="E77" s="14" t="s">
        <v>30</v>
      </c>
      <c r="F77" s="14" t="s">
        <v>30</v>
      </c>
      <c r="G77" s="133"/>
      <c r="H77" s="134"/>
      <c r="I77" s="134"/>
      <c r="J77" s="134"/>
      <c r="K77" s="135"/>
    </row>
    <row r="78" spans="2:11" x14ac:dyDescent="0.2">
      <c r="B78" s="12" t="s">
        <v>31</v>
      </c>
      <c r="C78" s="58"/>
      <c r="D78" s="49">
        <v>0.05</v>
      </c>
      <c r="E78" s="49">
        <v>0</v>
      </c>
      <c r="F78" s="49">
        <v>0</v>
      </c>
      <c r="G78" s="127"/>
      <c r="H78" s="128"/>
      <c r="I78" s="128"/>
      <c r="J78" s="128"/>
      <c r="K78" s="129"/>
    </row>
    <row r="79" spans="2:11" x14ac:dyDescent="0.2">
      <c r="B79" s="67" t="s">
        <v>75</v>
      </c>
      <c r="C79" s="70" t="s">
        <v>61</v>
      </c>
      <c r="D79" s="69" t="s">
        <v>61</v>
      </c>
      <c r="E79" s="68" t="s">
        <v>62</v>
      </c>
      <c r="F79" s="68" t="s">
        <v>63</v>
      </c>
      <c r="G79" s="109" t="s">
        <v>67</v>
      </c>
      <c r="H79" s="110"/>
      <c r="I79" s="110"/>
      <c r="J79" s="110"/>
      <c r="K79" s="111"/>
    </row>
    <row r="80" spans="2:11" x14ac:dyDescent="0.2">
      <c r="B80" s="71" t="s">
        <v>29</v>
      </c>
      <c r="C80" s="58"/>
      <c r="D80" s="49" t="s">
        <v>30</v>
      </c>
      <c r="E80" s="49" t="s">
        <v>30</v>
      </c>
      <c r="F80" s="49" t="s">
        <v>37</v>
      </c>
      <c r="G80" s="112"/>
      <c r="H80" s="106"/>
      <c r="I80" s="106"/>
      <c r="J80" s="106"/>
      <c r="K80" s="113"/>
    </row>
    <row r="81" spans="2:11" x14ac:dyDescent="0.2">
      <c r="B81" s="12" t="s">
        <v>31</v>
      </c>
      <c r="C81" s="58"/>
      <c r="D81" s="49">
        <v>0</v>
      </c>
      <c r="E81" s="49">
        <v>0</v>
      </c>
      <c r="F81" s="49">
        <v>0.05</v>
      </c>
      <c r="G81" s="85"/>
      <c r="H81" s="85"/>
      <c r="I81" s="85"/>
      <c r="J81" s="85"/>
      <c r="K81" s="86"/>
    </row>
    <row r="82" spans="2:11" ht="51" x14ac:dyDescent="0.2">
      <c r="B82" s="83" t="s">
        <v>56</v>
      </c>
      <c r="C82" s="66" t="s">
        <v>99</v>
      </c>
      <c r="D82" s="66" t="s">
        <v>58</v>
      </c>
      <c r="E82" s="66" t="s">
        <v>57</v>
      </c>
      <c r="F82" s="66" t="s">
        <v>59</v>
      </c>
      <c r="G82" s="130" t="s">
        <v>60</v>
      </c>
      <c r="H82" s="131"/>
      <c r="I82" s="131"/>
      <c r="J82" s="131"/>
      <c r="K82" s="132"/>
    </row>
    <row r="83" spans="2:11" x14ac:dyDescent="0.2">
      <c r="B83" s="71" t="s">
        <v>29</v>
      </c>
      <c r="C83" s="13"/>
      <c r="D83" s="16" t="s">
        <v>37</v>
      </c>
      <c r="E83" s="14" t="s">
        <v>30</v>
      </c>
      <c r="F83" s="14" t="s">
        <v>30</v>
      </c>
      <c r="G83" s="133"/>
      <c r="H83" s="134"/>
      <c r="I83" s="134"/>
      <c r="J83" s="134"/>
      <c r="K83" s="135"/>
    </row>
    <row r="84" spans="2:11" x14ac:dyDescent="0.2">
      <c r="B84" s="12" t="s">
        <v>31</v>
      </c>
      <c r="C84" s="13"/>
      <c r="D84" s="49">
        <v>0.1</v>
      </c>
      <c r="E84" s="49">
        <v>0</v>
      </c>
      <c r="F84" s="49">
        <v>0</v>
      </c>
      <c r="G84" s="127"/>
      <c r="H84" s="128"/>
      <c r="I84" s="128"/>
      <c r="J84" s="128"/>
      <c r="K84" s="129"/>
    </row>
    <row r="85" spans="2:11" x14ac:dyDescent="0.2">
      <c r="B85" s="12" t="s">
        <v>44</v>
      </c>
      <c r="C85" s="13"/>
      <c r="D85" s="15">
        <f>D69++D72+D75+D78+D84+D81</f>
        <v>0.30000000000000004</v>
      </c>
      <c r="E85" s="15">
        <f t="shared" ref="E85:F85" si="0">E69++E72+E75+E78+E84+E81</f>
        <v>0.2</v>
      </c>
      <c r="F85" s="15">
        <f t="shared" si="0"/>
        <v>-0.05</v>
      </c>
      <c r="G85" s="87" t="s">
        <v>87</v>
      </c>
      <c r="H85" s="88"/>
      <c r="I85" s="88"/>
      <c r="J85" s="88"/>
      <c r="K85" s="89"/>
    </row>
    <row r="86" spans="2:11" x14ac:dyDescent="0.2">
      <c r="B86" s="99" t="s">
        <v>45</v>
      </c>
      <c r="C86" s="100"/>
      <c r="D86" s="101">
        <f>D66*D85</f>
        <v>808.74673629242841</v>
      </c>
      <c r="E86" s="101">
        <f>E66*E85</f>
        <v>589.54128440366981</v>
      </c>
      <c r="F86" s="101">
        <f>F66*F85</f>
        <v>-191.80672268907563</v>
      </c>
      <c r="G86" s="98" t="s">
        <v>100</v>
      </c>
      <c r="H86" s="88"/>
      <c r="I86" s="88"/>
      <c r="J86" s="88"/>
      <c r="K86" s="89"/>
    </row>
    <row r="87" spans="2:11" x14ac:dyDescent="0.2">
      <c r="B87" s="44" t="s">
        <v>46</v>
      </c>
      <c r="C87" s="8"/>
      <c r="D87" s="42">
        <f>D66+D86</f>
        <v>3504.5691906005227</v>
      </c>
      <c r="E87" s="42">
        <f>E66+E86</f>
        <v>3537.2477064220184</v>
      </c>
      <c r="F87" s="42">
        <f>F66+F86</f>
        <v>3644.3277310924368</v>
      </c>
      <c r="G87" s="90"/>
      <c r="H87" s="91"/>
      <c r="I87" s="91"/>
      <c r="J87" s="91"/>
      <c r="K87" s="92"/>
    </row>
    <row r="88" spans="2:11" ht="25.5" x14ac:dyDescent="0.2">
      <c r="B88" s="102" t="s">
        <v>47</v>
      </c>
      <c r="C88" s="8"/>
      <c r="D88" s="17">
        <f>ABS(D63)+ABS(D69)+ABS(D72)+ABS(D75)+ABS(D78)+ABS(D84)+ABS(D81)</f>
        <v>0.30000000000000004</v>
      </c>
      <c r="E88" s="17">
        <f t="shared" ref="E88:F88" si="1">ABS(E63)+ABS(E69)+ABS(E72)+ABS(E75)+ABS(E78)+ABS(E84)+ABS(E81)</f>
        <v>0.25</v>
      </c>
      <c r="F88" s="17">
        <f t="shared" si="1"/>
        <v>0.15000000000000002</v>
      </c>
      <c r="G88" s="93" t="s">
        <v>48</v>
      </c>
      <c r="H88" s="93"/>
      <c r="I88" s="93"/>
      <c r="J88" s="93"/>
      <c r="K88" s="94"/>
    </row>
    <row r="89" spans="2:11" x14ac:dyDescent="0.2">
      <c r="B89" s="7" t="s">
        <v>49</v>
      </c>
      <c r="C89" s="60">
        <f>D89+E89+F89</f>
        <v>1</v>
      </c>
      <c r="D89" s="10">
        <v>0.25</v>
      </c>
      <c r="E89" s="10">
        <v>0.3</v>
      </c>
      <c r="F89" s="10">
        <v>0.45</v>
      </c>
      <c r="G89" s="124" t="s">
        <v>50</v>
      </c>
      <c r="H89" s="125"/>
      <c r="I89" s="125"/>
      <c r="J89" s="125"/>
      <c r="K89" s="126"/>
    </row>
    <row r="90" spans="2:11" ht="30" customHeight="1" x14ac:dyDescent="0.25">
      <c r="B90" s="44" t="s">
        <v>51</v>
      </c>
      <c r="C90" s="8"/>
      <c r="D90" s="40">
        <f>D87*D89</f>
        <v>876.14229765013067</v>
      </c>
      <c r="E90" s="40">
        <f>E87*E89</f>
        <v>1061.1743119266055</v>
      </c>
      <c r="F90" s="40">
        <f>F87*F89</f>
        <v>1639.9474789915967</v>
      </c>
      <c r="G90" s="150" t="s">
        <v>108</v>
      </c>
      <c r="H90" s="104"/>
      <c r="I90" s="104"/>
      <c r="J90" s="104"/>
      <c r="K90" s="105"/>
    </row>
    <row r="91" spans="2:11" ht="15.75" thickBot="1" x14ac:dyDescent="0.3">
      <c r="B91" s="45" t="s">
        <v>52</v>
      </c>
      <c r="C91" s="41">
        <f>D90+E90+F90</f>
        <v>3577.2640885683327</v>
      </c>
      <c r="D91" s="18"/>
      <c r="E91" s="18"/>
      <c r="F91" s="18"/>
      <c r="G91" s="19" t="s">
        <v>53</v>
      </c>
      <c r="H91" s="19"/>
      <c r="I91" s="19"/>
      <c r="J91" s="19"/>
      <c r="K91" s="20"/>
    </row>
    <row r="92" spans="2:11" x14ac:dyDescent="0.2">
      <c r="B92" s="141"/>
      <c r="C92" s="141"/>
      <c r="D92" s="141"/>
      <c r="E92" s="141"/>
      <c r="F92" s="141"/>
    </row>
    <row r="93" spans="2:11" x14ac:dyDescent="0.2">
      <c r="B93" s="141"/>
      <c r="C93" s="141"/>
      <c r="D93" s="141"/>
      <c r="E93" s="141"/>
      <c r="F93" s="141"/>
    </row>
    <row r="94" spans="2:11" x14ac:dyDescent="0.2">
      <c r="B94" s="141"/>
      <c r="C94" s="141"/>
      <c r="D94" s="141"/>
      <c r="E94" s="141"/>
      <c r="F94" s="141"/>
    </row>
    <row r="95" spans="2:11" x14ac:dyDescent="0.2">
      <c r="B95" s="141"/>
      <c r="C95" s="141"/>
      <c r="D95" s="141"/>
      <c r="E95" s="141"/>
      <c r="F95" s="141"/>
    </row>
    <row r="96" spans="2:11" x14ac:dyDescent="0.2">
      <c r="B96" s="142" t="s">
        <v>71</v>
      </c>
      <c r="C96" s="141"/>
      <c r="D96" s="141"/>
      <c r="E96" s="141"/>
      <c r="F96" s="141"/>
    </row>
    <row r="97" spans="2:8" x14ac:dyDescent="0.2">
      <c r="B97" s="143">
        <f>C67*C91</f>
        <v>538735.97173839086</v>
      </c>
      <c r="C97" s="144">
        <f>ROUND(B97,-3)</f>
        <v>539000</v>
      </c>
      <c r="D97" s="144">
        <f>C97/C67</f>
        <v>3579.0172642762286</v>
      </c>
      <c r="E97" s="141"/>
      <c r="F97" s="141"/>
    </row>
    <row r="98" spans="2:8" x14ac:dyDescent="0.2">
      <c r="B98" s="141"/>
      <c r="C98" s="141"/>
      <c r="D98" s="141"/>
      <c r="E98" s="141"/>
      <c r="F98" s="141"/>
    </row>
    <row r="99" spans="2:8" ht="15" x14ac:dyDescent="0.25">
      <c r="B99" s="140"/>
      <c r="C99" s="141"/>
      <c r="D99" s="141"/>
      <c r="E99" s="141"/>
      <c r="F99" s="141"/>
    </row>
    <row r="100" spans="2:8" x14ac:dyDescent="0.2">
      <c r="B100" s="145" t="s">
        <v>86</v>
      </c>
      <c r="C100" s="141"/>
      <c r="D100" s="141"/>
      <c r="E100" s="141"/>
      <c r="F100" s="141"/>
    </row>
    <row r="101" spans="2:8" x14ac:dyDescent="0.2">
      <c r="B101" s="141"/>
      <c r="C101" s="141"/>
      <c r="D101" s="141"/>
      <c r="E101" s="141"/>
      <c r="F101" s="141"/>
    </row>
    <row r="102" spans="2:8" ht="53.25" customHeight="1" x14ac:dyDescent="0.2">
      <c r="B102" s="148" t="s">
        <v>107</v>
      </c>
      <c r="C102" s="148"/>
      <c r="D102" s="148"/>
      <c r="E102" s="148"/>
      <c r="F102" s="148"/>
      <c r="H102" s="149" t="s">
        <v>106</v>
      </c>
    </row>
    <row r="103" spans="2:8" x14ac:dyDescent="0.2">
      <c r="B103" s="141"/>
      <c r="C103" s="141"/>
      <c r="D103" s="141"/>
      <c r="E103" s="141"/>
      <c r="F103" s="141"/>
    </row>
    <row r="104" spans="2:8" ht="64.900000000000006" customHeight="1" x14ac:dyDescent="0.2">
      <c r="B104" s="103" t="s">
        <v>103</v>
      </c>
      <c r="C104" s="103"/>
      <c r="D104" s="103"/>
      <c r="E104" s="103"/>
      <c r="F104" s="103"/>
      <c r="G104" s="72"/>
    </row>
    <row r="105" spans="2:8" ht="20.25" customHeight="1" x14ac:dyDescent="0.2">
      <c r="B105" s="146" t="s">
        <v>101</v>
      </c>
      <c r="C105" s="114"/>
      <c r="D105" s="114"/>
      <c r="E105" s="114"/>
      <c r="F105" s="114"/>
    </row>
    <row r="106" spans="2:8" ht="28.5" customHeight="1" x14ac:dyDescent="0.2">
      <c r="B106" s="146" t="s">
        <v>102</v>
      </c>
      <c r="C106" s="146"/>
      <c r="D106" s="146"/>
      <c r="E106" s="146"/>
      <c r="F106" s="146"/>
    </row>
    <row r="107" spans="2:8" ht="38.25" customHeight="1" x14ac:dyDescent="0.2">
      <c r="B107" s="147" t="s">
        <v>105</v>
      </c>
      <c r="C107" s="147"/>
      <c r="D107" s="147"/>
      <c r="E107" s="147"/>
      <c r="F107" s="147"/>
    </row>
    <row r="108" spans="2:8" x14ac:dyDescent="0.2">
      <c r="B108" s="43"/>
    </row>
    <row r="109" spans="2:8" x14ac:dyDescent="0.2">
      <c r="B109" s="62"/>
    </row>
    <row r="110" spans="2:8" x14ac:dyDescent="0.2">
      <c r="B110" s="63"/>
      <c r="C110" s="63"/>
      <c r="D110" s="63"/>
      <c r="E110" s="63"/>
      <c r="F110" s="63"/>
    </row>
    <row r="111" spans="2:8" x14ac:dyDescent="0.2">
      <c r="C111" s="64"/>
      <c r="D111" s="65"/>
      <c r="E111" s="65"/>
      <c r="F111" s="43"/>
    </row>
  </sheetData>
  <mergeCells count="40">
    <mergeCell ref="B105:F105"/>
    <mergeCell ref="B102:F102"/>
    <mergeCell ref="B106:F106"/>
    <mergeCell ref="B107:F107"/>
    <mergeCell ref="G59:K59"/>
    <mergeCell ref="C32:G32"/>
    <mergeCell ref="C31:G31"/>
    <mergeCell ref="G89:K89"/>
    <mergeCell ref="G84:K84"/>
    <mergeCell ref="G73:K74"/>
    <mergeCell ref="B55:K55"/>
    <mergeCell ref="G76:K77"/>
    <mergeCell ref="G82:K83"/>
    <mergeCell ref="G62:K62"/>
    <mergeCell ref="G67:K68"/>
    <mergeCell ref="G61:K61"/>
    <mergeCell ref="G78:K78"/>
    <mergeCell ref="G70:K71"/>
    <mergeCell ref="C34:G34"/>
    <mergeCell ref="C39:G39"/>
    <mergeCell ref="C29:G29"/>
    <mergeCell ref="C26:G26"/>
    <mergeCell ref="C28:G28"/>
    <mergeCell ref="C30:G30"/>
    <mergeCell ref="B104:F104"/>
    <mergeCell ref="B19:H19"/>
    <mergeCell ref="B44:G44"/>
    <mergeCell ref="G90:K90"/>
    <mergeCell ref="B6:K8"/>
    <mergeCell ref="B12:G13"/>
    <mergeCell ref="G60:K60"/>
    <mergeCell ref="G79:K80"/>
    <mergeCell ref="B18:H18"/>
    <mergeCell ref="C41:G41"/>
    <mergeCell ref="C35:G35"/>
    <mergeCell ref="C36:G36"/>
    <mergeCell ref="C37:G37"/>
    <mergeCell ref="C38:G38"/>
    <mergeCell ref="C33:G33"/>
    <mergeCell ref="C27:G27"/>
  </mergeCells>
  <phoneticPr fontId="13"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Lahendus 2026.04</vt:lpstr>
    </vt:vector>
  </TitlesOfParts>
  <Manager/>
  <Company>Kinnisvaraekspert Tartu OÜ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 Elbrecht</dc:creator>
  <cp:keywords/>
  <dc:description/>
  <cp:lastModifiedBy>Kersti Soomuste</cp:lastModifiedBy>
  <cp:revision/>
  <dcterms:created xsi:type="dcterms:W3CDTF">2010-05-21T05:12:58Z</dcterms:created>
  <dcterms:modified xsi:type="dcterms:W3CDTF">2026-05-05T06:28:27Z</dcterms:modified>
  <cp:category/>
  <cp:contentStatus/>
</cp:coreProperties>
</file>