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Eksam 2019 sügis\Jana kirjalik\"/>
    </mc:Choice>
  </mc:AlternateContent>
  <xr:revisionPtr revIDLastSave="0" documentId="13_ncr:1_{A92E0621-1FCA-4606-B71F-3EBE6158A5D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ahendus" sheetId="5" r:id="rId1"/>
    <sheet name="Sheet1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5" l="1"/>
  <c r="E43" i="5" s="1"/>
  <c r="E48" i="5" s="1"/>
  <c r="D64" i="5"/>
  <c r="E61" i="5"/>
  <c r="F61" i="5"/>
  <c r="D61" i="5"/>
  <c r="E49" i="5"/>
  <c r="D49" i="5"/>
  <c r="F49" i="5"/>
  <c r="C49" i="5"/>
  <c r="F43" i="5"/>
  <c r="F47" i="5" s="1"/>
  <c r="D43" i="5"/>
  <c r="D48" i="5" s="1"/>
  <c r="D63" i="5" l="1"/>
  <c r="D66" i="5" s="1"/>
  <c r="D62" i="5"/>
  <c r="D47" i="5"/>
  <c r="E47" i="5"/>
  <c r="F48" i="5"/>
  <c r="E64" i="5"/>
  <c r="F64" i="5"/>
  <c r="C65" i="5"/>
  <c r="F63" i="5" l="1"/>
  <c r="F66" i="5" s="1"/>
  <c r="F62" i="5" l="1"/>
  <c r="E63" i="5"/>
  <c r="E66" i="5" s="1"/>
  <c r="E62" i="5"/>
  <c r="C67" i="5" l="1"/>
  <c r="B7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</author>
  </authors>
  <commentList>
    <comment ref="E4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Jana:</t>
        </r>
        <r>
          <rPr>
            <sz val="9"/>
            <color indexed="81"/>
            <rFont val="Tahoma"/>
            <family val="2"/>
          </rPr>
          <t xml:space="preserve">
arvestatud ilma KM-ta</t>
        </r>
      </text>
    </comment>
  </commentList>
</comments>
</file>

<file path=xl/sharedStrings.xml><?xml version="1.0" encoding="utf-8"?>
<sst xmlns="http://schemas.openxmlformats.org/spreadsheetml/2006/main" count="108" uniqueCount="90">
  <si>
    <t>Nr</t>
  </si>
  <si>
    <t>Tehingu aeg</t>
  </si>
  <si>
    <t>Võrdlusühiku valik</t>
  </si>
  <si>
    <t>Võrdluselementide valik</t>
  </si>
  <si>
    <t>Ajaline kohandus, %</t>
  </si>
  <si>
    <t>Võrdlus</t>
  </si>
  <si>
    <t>Kohandus</t>
  </si>
  <si>
    <t>Summaarne kohandus, %</t>
  </si>
  <si>
    <t>Kohanduste absoluutväärtuste summa</t>
  </si>
  <si>
    <t>Kohanduste absoluutväärtuste summa on leitud kõikide kohanduste (sh. ajalise kohanduse) absoluutväärtuste summana</t>
  </si>
  <si>
    <t>Kaalud</t>
  </si>
  <si>
    <t>Kaalutud keskmise kohandatud tehingu hinna leidmiseks liidame kokku kaalutud tehingu hinnad</t>
  </si>
  <si>
    <t>Parim kasutus</t>
  </si>
  <si>
    <t>Kommentaarid ja selgitused</t>
  </si>
  <si>
    <t>Kommentaarid</t>
  </si>
  <si>
    <t>Võrdlustehinguks mittesobivuse põhjendus</t>
  </si>
  <si>
    <t>Alljärgnevas tabelis on toodud võrdlustehingute valiku põhjendused:</t>
  </si>
  <si>
    <t>samaväärne</t>
  </si>
  <si>
    <t>NB! Tegemist on vaid näitega ühest võimalikust lahenduskäigust!</t>
  </si>
  <si>
    <t>Võrdluselementideks on lisaks tehingu ajale tulenevalt hinnatava vara iseloomust esitatud algandmete põhjal valitud:</t>
  </si>
  <si>
    <t>Hinnatav vara</t>
  </si>
  <si>
    <t>Lõpptulemuse leidmisel kasutatakse kaalutud keskmist, kuna võrreldes aritmeetilise keskmisega annab see täpsema tulemuse (võimalik on parandada kohandamisel tekkivat ebatäpsust).</t>
  </si>
  <si>
    <t>Võrdlustehingute valik</t>
  </si>
  <si>
    <t xml:space="preserve">Teisi parameetreid ei ole võrdluselementidena vaadeldud, kuna vastavalt lähteandmetele ei oma need turuväärtuse kujunemisel tähtsust või on hinnatava varaga sarnased. </t>
  </si>
  <si>
    <t xml:space="preserve"> </t>
  </si>
  <si>
    <t>hinnad on vahepeal tõusnud</t>
  </si>
  <si>
    <t>väiksem, ühikuhind kõrgem</t>
  </si>
  <si>
    <t>Kommentaar / võrdlus</t>
  </si>
  <si>
    <t>kehvem</t>
  </si>
  <si>
    <t>sobib</t>
  </si>
  <si>
    <t>juuli 19</t>
  </si>
  <si>
    <t>Kõikidel võrdlustehingutel võtame aluseks käibemaksuta tehingu hinna.</t>
  </si>
  <si>
    <t>hinnad on mõnevõrra tõusnud, kuid arvestades algandmete ja käesolevas hinnangus nõutud täpsust, võib turusituatsiooni pidada samaväärseks</t>
  </si>
  <si>
    <t>Kuna turuosalised teevad enda otsuseid antud turusektoris lähtuvalt üüripinna SNP-le taandatud tehingu hinnast, siis on võrdlusühikuks valitud üürihind taandatuna mitteeluruumi suletud netopinnale kuus.</t>
  </si>
  <si>
    <t>1) Üüripinna suurus</t>
  </si>
  <si>
    <t>2) Üüripinna seisukord</t>
  </si>
  <si>
    <t>3) Üüriperioodi pikkus</t>
  </si>
  <si>
    <r>
      <t xml:space="preserve">Tururendi hindamine, </t>
    </r>
    <r>
      <rPr>
        <u/>
        <sz val="11"/>
        <rFont val="Arial"/>
        <family val="2"/>
      </rPr>
      <t>NB! Väärtuse kuupäevaks on 28.10.2019</t>
    </r>
  </si>
  <si>
    <t xml:space="preserve"> - 2017.a. jooksul tõusid büroopindade üürihinnad 5%.
 - 2018.a. jooksul tõusid büroopindade üürihinnad kokku 10%.
 - Käesoleva aasta esimese kolme kvartali jooksul on büroopindade üürihinnad tõusnud kokku 5%.
   Kõik toimunud hinnamuutused on olnud kuude lõikes ühtlased</t>
  </si>
  <si>
    <t>Ajaldatud üürihind €/m²SNP/kuus</t>
  </si>
  <si>
    <t>Ajaline kohandus, €/m²SNP/kuus</t>
  </si>
  <si>
    <t>Summaarne kohandus, €/m²SNP/kuus</t>
  </si>
  <si>
    <t>Kaalutud keskmine kohandatud üürihind, €/m²SNP/kuus</t>
  </si>
  <si>
    <t>Üüritava pinna suurus, m²SNP</t>
  </si>
  <si>
    <t>Kohandatud üürihind, €/m²SNP/kuus</t>
  </si>
  <si>
    <t>Kaalutud üürihinnad, €/m²SNP/kuus</t>
  </si>
  <si>
    <t>Arvestades teadaolevat informatsiooni (asukoht, detailplaneering, hoone) on  hinnatava vara parimaks kasutuseks olemasolev kasutus büroopinnana, kuna selliselt omandab vara kõrgeima väärtuse.</t>
  </si>
  <si>
    <t>aug. 18</t>
  </si>
  <si>
    <t>märts 19</t>
  </si>
  <si>
    <t>Üürihind,  €/m²SNP/kuus</t>
  </si>
  <si>
    <t>Üürihind,  €/kuus</t>
  </si>
  <si>
    <t xml:space="preserve">Turuinfo põhjal on teada, et büroopindade puhul kehtib üürihindade kujunemisel alljärgnev mastaabiefekt: 45 – 100 m²: 10% kõrgem võrreldes optimaalsega, 100 - 150 m²: 5% kõrgem võrreldes optimaalsega
151 - 300 m²: mastaabiefekti ei teki – tegemist on optimaalse suurusega üüripinnaga
301 - 500 m²: 10% madalam võrreldes optimaalsega 
 </t>
  </si>
  <si>
    <t>Üüritava pinna seisukord</t>
  </si>
  <si>
    <t>A+</t>
  </si>
  <si>
    <t>B</t>
  </si>
  <si>
    <t>A</t>
  </si>
  <si>
    <t>Väga heas seisukorras A+ büroopindade üürimäärad on keskmiselt 10% kallimad võrreldes A-klassi pindadega. B-klassi seisukorras pinnad on keskmiselt 15% madalama väärtusega kui A-klassi pinnad. Samasugune seos kehtib ka kaubandus- ja teeninduspindade osas</t>
  </si>
  <si>
    <t>Üürilepingu pikkus</t>
  </si>
  <si>
    <t>3 aastat</t>
  </si>
  <si>
    <t>Pikemaks kui 3-aastaseks perioodiks sõlmitud üürilepingute puhul on turul tavapärane, et üürihinnad on keskmiselt 10% võrra madalamad kui kuni 3-aastaseks perioodiks sõlmitud tähtajaliste üürilepingute üürihinnad. Tähtajatult sõlmitud üürilepingute üüritase on üldjuhul 5% kõrgem kui 1-3 aastaseks perioodiks sõlmitud üürilepingutel</t>
  </si>
  <si>
    <t>tähtajatu</t>
  </si>
  <si>
    <t>1 aasta</t>
  </si>
  <si>
    <t>5 aastat</t>
  </si>
  <si>
    <t>kõrgem</t>
  </si>
  <si>
    <t>madalam</t>
  </si>
  <si>
    <t>Korrus</t>
  </si>
  <si>
    <t>Üürihinda mõjutab üüritava pinna korrus. Kõrghoonete 20. korrusest kõrgemal asuvate pindade üürihinnad on tänu linnale avanevatele vaadetele keskmiselt 15% kõrgemad, kui madalamatel korrustel asuvatel üüripindadel</t>
  </si>
  <si>
    <t>Hindamistulemus on netorent 1,  mis ei sisalda käibemaksu ja kõrvalkulu (kommunaalkulud ning haldus- ja hoolduskulu)</t>
  </si>
  <si>
    <t>Käesoleva hindamise täpsusasete on keskmine (+/- 10%).</t>
  </si>
  <si>
    <t>Turul on tavapärane, et lepingujärgset üüri indekseeritakse inflatsiooniga.</t>
  </si>
  <si>
    <t>Sarnaste varade turg on aktiivne, mistõttu on analoogsete varade likviidsus keskmine.</t>
  </si>
  <si>
    <t>Võrreldav vara nr. 2</t>
  </si>
  <si>
    <t>Võrreldav vara nr.  7</t>
  </si>
  <si>
    <t>Võrreldav vara nr. 13</t>
  </si>
  <si>
    <t>4) Korrus</t>
  </si>
  <si>
    <t>üürihind sisaldab KOM ja HHK kulusid, mille suuruse kohta hindajal info puudub</t>
  </si>
  <si>
    <t>liiga erinev vara, tegemist külaliskorteriga</t>
  </si>
  <si>
    <t>puudub piisav informatsioon tehingu kohta (rendivabad perioodid)</t>
  </si>
  <si>
    <t>üürihinnale lisandub 10% üürniku käibest, mille suuruse kohta hindajal info puudub</t>
  </si>
  <si>
    <t>üürihind sisaldab lisaks KM-le KOM ja HHK kulusid, mille suuruse kohta hindajal info puudub</t>
  </si>
  <si>
    <t>üüritehing ei sõlmitud vabaturutingimustes (kohalik omavalitsus andis ruumid üürile otsustuskorras)</t>
  </si>
  <si>
    <t>üürihind sisaldab mittestatsionaarset sisustsust ja tehnikat, mille kasutamise tasu suuruse kohta hindajal info puudub</t>
  </si>
  <si>
    <t>liiga erinev vara, tegemist 1. korruse äripinnaga</t>
  </si>
  <si>
    <t>liiga vana tehing</t>
  </si>
  <si>
    <t>ei ole vaba turu tingimustes tehtud tehing - ostja ja müüja on omavahel seotud</t>
  </si>
  <si>
    <t>üürihind sisaldas erikokkuleppeid,mille kohta täpsem info puudub</t>
  </si>
  <si>
    <t>üürihinnale lisandus remondi maksumus, mille osas info puudub</t>
  </si>
  <si>
    <t xml:space="preserve">Kaalude andmisel on suurim kaal antud võrdlustehingule nr. 7, sest seda on kohandatud kõige vähem, väikseim kaal on antud võrdlustehingutele nr 13, sest seda on kohandatud enam. </t>
  </si>
  <si>
    <t>Hinnatava vara tururent (netorent I) on väärtuse kuupäeval: 5 480 eurot/kuus ehk 15,9 €/m²/kuus taandatuna mitteeluruumi suletud netopinnale.</t>
  </si>
  <si>
    <t>Hinnatava vara tururendi arvutamiseks korrutame hinnatava vara üüritava pinna kaalutud keskmise kohandatud üürihinnaga: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</si>
</sst>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€&quot;"/>
  </numFmts>
  <fonts count="35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18"/>
      <name val="Calibri"/>
      <family val="2"/>
      <charset val="186"/>
    </font>
    <font>
      <b/>
      <sz val="13"/>
      <color indexed="18"/>
      <name val="Calibri"/>
      <family val="2"/>
      <charset val="186"/>
    </font>
    <font>
      <b/>
      <sz val="11"/>
      <color indexed="18"/>
      <name val="Calibri"/>
      <family val="2"/>
      <charset val="186"/>
    </font>
    <font>
      <sz val="11"/>
      <color indexed="1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u/>
      <sz val="11"/>
      <color indexed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4"/>
      <color rgb="FF00B050"/>
      <name val="Arial"/>
      <family val="2"/>
    </font>
    <font>
      <sz val="10"/>
      <color rgb="FF00B050"/>
      <name val="Arial"/>
      <family val="2"/>
    </font>
    <font>
      <sz val="11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2" applyNumberFormat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1" applyNumberFormat="0" applyAlignment="0" applyProtection="0"/>
    <xf numFmtId="0" fontId="24" fillId="0" borderId="0"/>
    <xf numFmtId="0" fontId="11" fillId="2" borderId="6" applyNumberFormat="0" applyAlignment="0" applyProtection="0"/>
  </cellStyleXfs>
  <cellXfs count="145">
    <xf numFmtId="0" fontId="0" fillId="0" borderId="0" xfId="0"/>
    <xf numFmtId="0" fontId="0" fillId="0" borderId="0" xfId="0" applyAlignment="1">
      <alignment horizontal="left" wrapText="1"/>
    </xf>
    <xf numFmtId="0" fontId="17" fillId="0" borderId="0" xfId="0" applyFont="1"/>
    <xf numFmtId="0" fontId="0" fillId="0" borderId="0" xfId="0" applyFill="1"/>
    <xf numFmtId="0" fontId="0" fillId="0" borderId="7" xfId="0" applyFill="1" applyBorder="1"/>
    <xf numFmtId="0" fontId="16" fillId="0" borderId="8" xfId="0" applyFont="1" applyFill="1" applyBorder="1"/>
    <xf numFmtId="0" fontId="0" fillId="0" borderId="9" xfId="0" applyFill="1" applyBorder="1"/>
    <xf numFmtId="0" fontId="0" fillId="12" borderId="10" xfId="0" applyFill="1" applyBorder="1"/>
    <xf numFmtId="0" fontId="0" fillId="0" borderId="10" xfId="0" applyFill="1" applyBorder="1"/>
    <xf numFmtId="0" fontId="0" fillId="0" borderId="11" xfId="0" applyFill="1" applyBorder="1"/>
    <xf numFmtId="0" fontId="18" fillId="0" borderId="9" xfId="0" applyFont="1" applyFill="1" applyBorder="1"/>
    <xf numFmtId="0" fontId="18" fillId="12" borderId="10" xfId="0" applyFont="1" applyFill="1" applyBorder="1"/>
    <xf numFmtId="0" fontId="18" fillId="0" borderId="10" xfId="0" applyFont="1" applyFill="1" applyBorder="1" applyAlignment="1">
      <alignment horizontal="center"/>
    </xf>
    <xf numFmtId="9" fontId="18" fillId="0" borderId="10" xfId="0" applyNumberFormat="1" applyFont="1" applyFill="1" applyBorder="1"/>
    <xf numFmtId="0" fontId="18" fillId="0" borderId="10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13" xfId="0" applyFill="1" applyBorder="1"/>
    <xf numFmtId="0" fontId="11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wrapText="1"/>
    </xf>
    <xf numFmtId="17" fontId="14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right"/>
    </xf>
    <xf numFmtId="16" fontId="15" fillId="0" borderId="0" xfId="0" applyNumberFormat="1" applyFont="1" applyBorder="1" applyAlignment="1">
      <alignment horizontal="right" wrapText="1"/>
    </xf>
    <xf numFmtId="0" fontId="19" fillId="0" borderId="10" xfId="0" applyFont="1" applyFill="1" applyBorder="1"/>
    <xf numFmtId="0" fontId="22" fillId="0" borderId="9" xfId="0" applyFont="1" applyFill="1" applyBorder="1" applyAlignment="1">
      <alignment wrapText="1"/>
    </xf>
    <xf numFmtId="9" fontId="21" fillId="0" borderId="10" xfId="0" applyNumberFormat="1" applyFont="1" applyFill="1" applyBorder="1"/>
    <xf numFmtId="0" fontId="0" fillId="12" borderId="14" xfId="0" applyFill="1" applyBorder="1" applyAlignment="1">
      <alignment horizontal="left"/>
    </xf>
    <xf numFmtId="0" fontId="0" fillId="12" borderId="15" xfId="0" applyFill="1" applyBorder="1" applyAlignment="1">
      <alignment horizontal="left"/>
    </xf>
    <xf numFmtId="0" fontId="0" fillId="12" borderId="16" xfId="0" applyFill="1" applyBorder="1" applyAlignment="1">
      <alignment horizontal="left"/>
    </xf>
    <xf numFmtId="0" fontId="0" fillId="0" borderId="0" xfId="0" applyBorder="1"/>
    <xf numFmtId="0" fontId="15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14" fillId="0" borderId="0" xfId="0" applyFont="1" applyFill="1" applyBorder="1"/>
    <xf numFmtId="0" fontId="25" fillId="0" borderId="0" xfId="0" applyFont="1"/>
    <xf numFmtId="9" fontId="26" fillId="0" borderId="10" xfId="0" applyNumberFormat="1" applyFont="1" applyFill="1" applyBorder="1"/>
    <xf numFmtId="3" fontId="26" fillId="0" borderId="10" xfId="0" applyNumberFormat="1" applyFont="1" applyFill="1" applyBorder="1"/>
    <xf numFmtId="165" fontId="0" fillId="0" borderId="0" xfId="0" applyNumberFormat="1" applyAlignment="1">
      <alignment horizontal="left"/>
    </xf>
    <xf numFmtId="0" fontId="24" fillId="0" borderId="0" xfId="0" applyFont="1"/>
    <xf numFmtId="0" fontId="24" fillId="0" borderId="9" xfId="0" applyFont="1" applyFill="1" applyBorder="1"/>
    <xf numFmtId="49" fontId="24" fillId="0" borderId="10" xfId="0" applyNumberFormat="1" applyFont="1" applyFill="1" applyBorder="1"/>
    <xf numFmtId="0" fontId="18" fillId="0" borderId="10" xfId="0" applyFont="1" applyFill="1" applyBorder="1" applyAlignment="1">
      <alignment horizontal="center" wrapText="1"/>
    </xf>
    <xf numFmtId="2" fontId="0" fillId="0" borderId="10" xfId="0" applyNumberFormat="1" applyFill="1" applyBorder="1"/>
    <xf numFmtId="0" fontId="27" fillId="0" borderId="0" xfId="0" applyFont="1"/>
    <xf numFmtId="0" fontId="19" fillId="0" borderId="0" xfId="0" applyFont="1"/>
    <xf numFmtId="0" fontId="28" fillId="0" borderId="0" xfId="0" applyFont="1"/>
    <xf numFmtId="0" fontId="19" fillId="0" borderId="0" xfId="0" applyFont="1" applyBorder="1"/>
    <xf numFmtId="10" fontId="19" fillId="0" borderId="0" xfId="0" applyNumberFormat="1" applyFont="1"/>
    <xf numFmtId="0" fontId="19" fillId="0" borderId="10" xfId="0" applyFont="1" applyFill="1" applyBorder="1" applyAlignment="1">
      <alignment vertical="center" wrapText="1"/>
    </xf>
    <xf numFmtId="0" fontId="0" fillId="12" borderId="10" xfId="0" applyFill="1" applyBorder="1" applyAlignment="1">
      <alignment horizontal="left"/>
    </xf>
    <xf numFmtId="0" fontId="19" fillId="12" borderId="10" xfId="0" applyFont="1" applyFill="1" applyBorder="1" applyAlignment="1">
      <alignment horizontal="left"/>
    </xf>
    <xf numFmtId="3" fontId="0" fillId="0" borderId="10" xfId="0" applyNumberFormat="1" applyFill="1" applyBorder="1" applyAlignment="1">
      <alignment horizontal="left"/>
    </xf>
    <xf numFmtId="3" fontId="21" fillId="0" borderId="10" xfId="0" applyNumberFormat="1" applyFont="1" applyFill="1" applyBorder="1" applyAlignment="1">
      <alignment horizontal="center" wrapText="1"/>
    </xf>
    <xf numFmtId="3" fontId="19" fillId="0" borderId="10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19" fillId="0" borderId="0" xfId="0" applyFont="1" applyFill="1" applyBorder="1"/>
    <xf numFmtId="9" fontId="19" fillId="0" borderId="10" xfId="0" applyNumberFormat="1" applyFont="1" applyFill="1" applyBorder="1"/>
    <xf numFmtId="0" fontId="19" fillId="12" borderId="12" xfId="0" applyFont="1" applyFill="1" applyBorder="1"/>
    <xf numFmtId="0" fontId="27" fillId="0" borderId="0" xfId="0" applyFont="1" applyFill="1"/>
    <xf numFmtId="164" fontId="18" fillId="0" borderId="10" xfId="0" applyNumberFormat="1" applyFont="1" applyFill="1" applyBorder="1"/>
    <xf numFmtId="0" fontId="30" fillId="0" borderId="0" xfId="0" applyFont="1"/>
    <xf numFmtId="0" fontId="31" fillId="0" borderId="0" xfId="0" applyFont="1"/>
    <xf numFmtId="0" fontId="0" fillId="12" borderId="14" xfId="0" applyFill="1" applyBorder="1" applyAlignment="1"/>
    <xf numFmtId="0" fontId="0" fillId="12" borderId="15" xfId="0" applyFill="1" applyBorder="1" applyAlignment="1"/>
    <xf numFmtId="0" fontId="0" fillId="12" borderId="16" xfId="0" applyFill="1" applyBorder="1" applyAlignment="1"/>
    <xf numFmtId="0" fontId="0" fillId="12" borderId="18" xfId="0" applyFill="1" applyBorder="1" applyAlignment="1"/>
    <xf numFmtId="0" fontId="0" fillId="12" borderId="0" xfId="0" applyFill="1" applyBorder="1" applyAlignment="1"/>
    <xf numFmtId="0" fontId="0" fillId="12" borderId="19" xfId="0" applyFill="1" applyBorder="1" applyAlignment="1"/>
    <xf numFmtId="0" fontId="0" fillId="12" borderId="20" xfId="0" applyFill="1" applyBorder="1" applyAlignment="1"/>
    <xf numFmtId="0" fontId="0" fillId="12" borderId="21" xfId="0" applyFill="1" applyBorder="1" applyAlignment="1"/>
    <xf numFmtId="0" fontId="0" fillId="12" borderId="22" xfId="0" applyFill="1" applyBorder="1" applyAlignment="1"/>
    <xf numFmtId="0" fontId="16" fillId="0" borderId="9" xfId="0" applyFont="1" applyFill="1" applyBorder="1"/>
    <xf numFmtId="0" fontId="16" fillId="12" borderId="10" xfId="0" applyFont="1" applyFill="1" applyBorder="1"/>
    <xf numFmtId="0" fontId="18" fillId="0" borderId="9" xfId="0" applyFont="1" applyFill="1" applyBorder="1" applyAlignment="1">
      <alignment vertical="center"/>
    </xf>
    <xf numFmtId="1" fontId="0" fillId="0" borderId="0" xfId="0" applyNumberFormat="1"/>
    <xf numFmtId="0" fontId="22" fillId="0" borderId="17" xfId="0" applyFont="1" applyFill="1" applyBorder="1" applyAlignment="1">
      <alignment wrapText="1"/>
    </xf>
    <xf numFmtId="0" fontId="15" fillId="14" borderId="9" xfId="0" applyFont="1" applyFill="1" applyBorder="1" applyAlignment="1">
      <alignment horizontal="center"/>
    </xf>
    <xf numFmtId="0" fontId="15" fillId="14" borderId="17" xfId="0" applyFont="1" applyFill="1" applyBorder="1" applyAlignment="1">
      <alignment horizontal="center"/>
    </xf>
    <xf numFmtId="0" fontId="15" fillId="14" borderId="30" xfId="0" applyFont="1" applyFill="1" applyBorder="1" applyAlignment="1">
      <alignment horizontal="center"/>
    </xf>
    <xf numFmtId="0" fontId="13" fillId="13" borderId="7" xfId="0" applyFont="1" applyFill="1" applyBorder="1" applyAlignment="1">
      <alignment horizontal="center" vertical="center" wrapText="1"/>
    </xf>
    <xf numFmtId="0" fontId="19" fillId="14" borderId="0" xfId="0" applyFont="1" applyFill="1"/>
    <xf numFmtId="0" fontId="0" fillId="14" borderId="0" xfId="0" applyFill="1"/>
    <xf numFmtId="3" fontId="0" fillId="14" borderId="10" xfId="0" applyNumberFormat="1" applyFill="1" applyBorder="1"/>
    <xf numFmtId="0" fontId="19" fillId="14" borderId="1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2" fillId="0" borderId="9" xfId="0" applyFont="1" applyFill="1" applyBorder="1"/>
    <xf numFmtId="0" fontId="0" fillId="14" borderId="10" xfId="0" applyFill="1" applyBorder="1"/>
    <xf numFmtId="164" fontId="0" fillId="14" borderId="10" xfId="0" applyNumberFormat="1" applyFill="1" applyBorder="1"/>
    <xf numFmtId="164" fontId="22" fillId="0" borderId="10" xfId="0" applyNumberFormat="1" applyFont="1" applyFill="1" applyBorder="1"/>
    <xf numFmtId="164" fontId="16" fillId="0" borderId="10" xfId="0" applyNumberFormat="1" applyFont="1" applyFill="1" applyBorder="1"/>
    <xf numFmtId="0" fontId="24" fillId="0" borderId="10" xfId="0" applyNumberFormat="1" applyFont="1" applyFill="1" applyBorder="1" applyAlignment="1">
      <alignment horizontal="left"/>
    </xf>
    <xf numFmtId="49" fontId="24" fillId="14" borderId="10" xfId="0" applyNumberFormat="1" applyFont="1" applyFill="1" applyBorder="1" applyAlignment="1">
      <alignment horizontal="right"/>
    </xf>
    <xf numFmtId="164" fontId="22" fillId="0" borderId="12" xfId="0" applyNumberFormat="1" applyFont="1" applyFill="1" applyBorder="1"/>
    <xf numFmtId="0" fontId="16" fillId="14" borderId="8" xfId="0" applyFont="1" applyFill="1" applyBorder="1"/>
    <xf numFmtId="0" fontId="20" fillId="14" borderId="0" xfId="0" applyFont="1" applyFill="1"/>
    <xf numFmtId="0" fontId="24" fillId="14" borderId="0" xfId="0" applyFont="1" applyFill="1"/>
    <xf numFmtId="0" fontId="14" fillId="14" borderId="0" xfId="0" applyFont="1" applyFill="1" applyBorder="1"/>
    <xf numFmtId="0" fontId="14" fillId="14" borderId="19" xfId="0" applyFont="1" applyFill="1" applyBorder="1"/>
    <xf numFmtId="0" fontId="0" fillId="12" borderId="18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23" xfId="0" applyFill="1" applyBorder="1" applyAlignment="1">
      <alignment horizontal="left"/>
    </xf>
    <xf numFmtId="0" fontId="0" fillId="12" borderId="24" xfId="0" applyFill="1" applyBorder="1" applyAlignment="1">
      <alignment horizontal="left"/>
    </xf>
    <xf numFmtId="0" fontId="0" fillId="12" borderId="25" xfId="0" applyFill="1" applyBorder="1" applyAlignment="1">
      <alignment horizontal="left"/>
    </xf>
    <xf numFmtId="0" fontId="19" fillId="0" borderId="0" xfId="0" applyFont="1" applyBorder="1" applyAlignment="1">
      <alignment horizontal="left" wrapText="1"/>
    </xf>
    <xf numFmtId="0" fontId="24" fillId="0" borderId="14" xfId="0" applyFont="1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4" fillId="0" borderId="23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24" fillId="13" borderId="20" xfId="0" applyFont="1" applyFill="1" applyBorder="1" applyAlignment="1">
      <alignment horizontal="center" vertical="center" wrapText="1"/>
    </xf>
    <xf numFmtId="0" fontId="24" fillId="13" borderId="21" xfId="0" applyFont="1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3" fillId="13" borderId="8" xfId="0" applyFont="1" applyFill="1" applyBorder="1" applyAlignment="1">
      <alignment horizontal="left" vertical="center"/>
    </xf>
    <xf numFmtId="0" fontId="23" fillId="13" borderId="26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left"/>
    </xf>
    <xf numFmtId="0" fontId="14" fillId="14" borderId="11" xfId="0" applyFont="1" applyFill="1" applyBorder="1" applyAlignment="1">
      <alignment horizontal="left"/>
    </xf>
    <xf numFmtId="0" fontId="16" fillId="0" borderId="27" xfId="0" applyFont="1" applyFill="1" applyBorder="1" applyAlignment="1">
      <alignment horizontal="left"/>
    </xf>
    <xf numFmtId="0" fontId="16" fillId="0" borderId="28" xfId="0" applyFont="1" applyFill="1" applyBorder="1" applyAlignment="1">
      <alignment horizontal="left"/>
    </xf>
    <xf numFmtId="0" fontId="16" fillId="0" borderId="29" xfId="0" applyFont="1" applyFill="1" applyBorder="1" applyAlignment="1">
      <alignment horizontal="left"/>
    </xf>
    <xf numFmtId="0" fontId="14" fillId="0" borderId="0" xfId="34" applyFont="1" applyFill="1" applyBorder="1" applyAlignment="1">
      <alignment horizontal="left"/>
    </xf>
    <xf numFmtId="0" fontId="14" fillId="14" borderId="12" xfId="0" applyFont="1" applyFill="1" applyBorder="1" applyAlignment="1">
      <alignment horizontal="left"/>
    </xf>
    <xf numFmtId="0" fontId="14" fillId="14" borderId="13" xfId="0" applyFont="1" applyFill="1" applyBorder="1" applyAlignment="1">
      <alignment horizontal="left"/>
    </xf>
    <xf numFmtId="0" fontId="14" fillId="14" borderId="10" xfId="34" applyFont="1" applyFill="1" applyBorder="1" applyAlignment="1">
      <alignment horizontal="left"/>
    </xf>
    <xf numFmtId="0" fontId="14" fillId="14" borderId="11" xfId="34" applyFont="1" applyFill="1" applyBorder="1" applyAlignment="1">
      <alignment horizontal="left"/>
    </xf>
    <xf numFmtId="0" fontId="24" fillId="14" borderId="23" xfId="0" applyFont="1" applyFill="1" applyBorder="1" applyAlignment="1">
      <alignment horizontal="left"/>
    </xf>
    <xf numFmtId="0" fontId="0" fillId="14" borderId="24" xfId="0" applyFill="1" applyBorder="1" applyAlignment="1">
      <alignment horizontal="left"/>
    </xf>
    <xf numFmtId="0" fontId="0" fillId="14" borderId="25" xfId="0" applyFill="1" applyBorder="1" applyAlignment="1">
      <alignment horizontal="left"/>
    </xf>
    <xf numFmtId="0" fontId="22" fillId="14" borderId="0" xfId="0" applyFont="1" applyFill="1"/>
  </cellXfs>
  <cellStyles count="3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heck Cell" xfId="26" xr:uid="{00000000-0005-0000-0000-000019000000}"/>
    <cellStyle name="Explanatory Text" xfId="27" xr:uid="{00000000-0005-0000-0000-00001A000000}"/>
    <cellStyle name="Good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Normal" xfId="0" builtinId="0"/>
    <cellStyle name="Normal 2" xfId="34" xr:uid="{00000000-0005-0000-0000-000022000000}"/>
    <cellStyle name="Output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78"/>
  <sheetViews>
    <sheetView tabSelected="1" zoomScale="120" zoomScaleNormal="120" workbookViewId="0">
      <selection activeCell="B71" sqref="B71"/>
    </sheetView>
  </sheetViews>
  <sheetFormatPr defaultRowHeight="12.5" x14ac:dyDescent="0.25"/>
  <cols>
    <col min="1" max="1" width="2.54296875" customWidth="1"/>
    <col min="2" max="2" width="32.26953125" customWidth="1"/>
    <col min="3" max="3" width="20.1796875" customWidth="1"/>
    <col min="4" max="4" width="19.453125" customWidth="1"/>
    <col min="5" max="5" width="19.1796875" customWidth="1"/>
    <col min="6" max="6" width="20" customWidth="1"/>
    <col min="7" max="7" width="14.54296875" customWidth="1"/>
    <col min="8" max="8" width="13.81640625" customWidth="1"/>
    <col min="9" max="9" width="10.54296875" customWidth="1"/>
    <col min="10" max="10" width="14" customWidth="1"/>
    <col min="11" max="11" width="83.453125" customWidth="1"/>
    <col min="12" max="12" width="10.1796875" customWidth="1"/>
    <col min="13" max="13" width="11.81640625" customWidth="1"/>
    <col min="14" max="14" width="48.54296875" customWidth="1"/>
  </cols>
  <sheetData>
    <row r="2" spans="2:14" ht="17.5" x14ac:dyDescent="0.35">
      <c r="B2" s="66" t="s">
        <v>18</v>
      </c>
      <c r="C2" s="67"/>
      <c r="D2" s="67"/>
    </row>
    <row r="4" spans="2:14" ht="14" x14ac:dyDescent="0.3">
      <c r="B4" s="47" t="s">
        <v>12</v>
      </c>
    </row>
    <row r="5" spans="2:14" ht="16.5" customHeight="1" x14ac:dyDescent="0.25">
      <c r="B5" s="48" t="s">
        <v>46</v>
      </c>
    </row>
    <row r="6" spans="2:14" ht="16.5" customHeight="1" x14ac:dyDescent="0.25">
      <c r="B6" s="48"/>
    </row>
    <row r="7" spans="2:14" ht="14" x14ac:dyDescent="0.3">
      <c r="B7" s="64" t="s">
        <v>22</v>
      </c>
    </row>
    <row r="8" spans="2:14" x14ac:dyDescent="0.25">
      <c r="B8" s="102" t="s">
        <v>16</v>
      </c>
      <c r="H8" s="48"/>
      <c r="I8" s="32"/>
      <c r="J8" s="32"/>
      <c r="K8" s="32"/>
      <c r="L8" s="32"/>
      <c r="M8" s="32"/>
    </row>
    <row r="9" spans="2:14" ht="13" thickBot="1" x14ac:dyDescent="0.3">
      <c r="I9" s="32"/>
      <c r="J9" s="32"/>
      <c r="K9" s="32"/>
      <c r="L9" s="32"/>
      <c r="M9" s="32"/>
    </row>
    <row r="10" spans="2:14" s="36" customFormat="1" ht="15.75" customHeight="1" x14ac:dyDescent="0.25">
      <c r="B10" s="85" t="s">
        <v>0</v>
      </c>
      <c r="C10" s="129" t="s">
        <v>15</v>
      </c>
      <c r="D10" s="129"/>
      <c r="E10" s="129"/>
      <c r="F10" s="129"/>
      <c r="G10" s="130"/>
      <c r="H10" s="34"/>
      <c r="I10" s="128"/>
      <c r="J10" s="128"/>
      <c r="K10" s="128"/>
      <c r="L10" s="128"/>
      <c r="M10" s="128"/>
      <c r="N10" s="35"/>
    </row>
    <row r="11" spans="2:14" s="36" customFormat="1" ht="13.5" customHeight="1" x14ac:dyDescent="0.25">
      <c r="B11" s="82">
        <v>1</v>
      </c>
      <c r="C11" s="131" t="s">
        <v>86</v>
      </c>
      <c r="D11" s="131"/>
      <c r="E11" s="131"/>
      <c r="F11" s="131"/>
      <c r="G11" s="132"/>
      <c r="H11" s="33"/>
      <c r="I11" s="128"/>
      <c r="J11" s="128"/>
      <c r="K11" s="128"/>
      <c r="L11" s="128"/>
      <c r="M11" s="128"/>
      <c r="N11" s="37"/>
    </row>
    <row r="12" spans="2:14" s="36" customFormat="1" ht="13.5" customHeight="1" x14ac:dyDescent="0.25">
      <c r="B12" s="82">
        <v>2</v>
      </c>
      <c r="C12" s="131" t="s">
        <v>29</v>
      </c>
      <c r="D12" s="131"/>
      <c r="E12" s="131"/>
      <c r="F12" s="131"/>
      <c r="G12" s="132"/>
      <c r="H12" s="33"/>
      <c r="I12" s="37"/>
      <c r="J12" s="37"/>
      <c r="K12" s="37"/>
      <c r="L12" s="37"/>
      <c r="M12" s="37"/>
      <c r="N12" s="37"/>
    </row>
    <row r="13" spans="2:14" s="36" customFormat="1" ht="13.5" customHeight="1" x14ac:dyDescent="0.25">
      <c r="B13" s="82">
        <v>3</v>
      </c>
      <c r="C13" s="104" t="s">
        <v>85</v>
      </c>
      <c r="D13" s="104"/>
      <c r="E13" s="104"/>
      <c r="F13" s="104"/>
      <c r="G13" s="105"/>
      <c r="H13" s="33"/>
      <c r="I13" s="128"/>
      <c r="J13" s="128"/>
      <c r="K13" s="128"/>
      <c r="L13" s="128"/>
      <c r="M13" s="128"/>
      <c r="N13" s="37"/>
    </row>
    <row r="14" spans="2:14" s="36" customFormat="1" ht="13.5" customHeight="1" x14ac:dyDescent="0.25">
      <c r="B14" s="82">
        <v>4</v>
      </c>
      <c r="C14" s="131" t="s">
        <v>78</v>
      </c>
      <c r="D14" s="131"/>
      <c r="E14" s="131"/>
      <c r="F14" s="131"/>
      <c r="G14" s="132"/>
      <c r="H14" s="33"/>
      <c r="I14" s="128"/>
      <c r="J14" s="128"/>
      <c r="K14" s="128"/>
      <c r="L14" s="128"/>
      <c r="M14" s="128"/>
      <c r="N14" s="37"/>
    </row>
    <row r="15" spans="2:14" s="36" customFormat="1" ht="13.5" customHeight="1" x14ac:dyDescent="0.25">
      <c r="B15" s="82">
        <v>5</v>
      </c>
      <c r="C15" s="131" t="s">
        <v>83</v>
      </c>
      <c r="D15" s="131"/>
      <c r="E15" s="131"/>
      <c r="F15" s="131"/>
      <c r="G15" s="132"/>
      <c r="H15" s="33"/>
      <c r="I15" s="37"/>
      <c r="J15" s="37"/>
      <c r="K15" s="37"/>
      <c r="L15" s="37"/>
      <c r="M15" s="37"/>
      <c r="N15" s="37"/>
    </row>
    <row r="16" spans="2:14" s="36" customFormat="1" ht="13.5" customHeight="1" x14ac:dyDescent="0.25">
      <c r="B16" s="82">
        <v>6</v>
      </c>
      <c r="C16" s="131" t="s">
        <v>82</v>
      </c>
      <c r="D16" s="131"/>
      <c r="E16" s="131"/>
      <c r="F16" s="131"/>
      <c r="G16" s="132"/>
      <c r="H16" s="33"/>
      <c r="I16" s="37"/>
      <c r="J16" s="37"/>
      <c r="K16" s="37"/>
      <c r="L16" s="37"/>
      <c r="M16" s="37"/>
      <c r="N16" s="37"/>
    </row>
    <row r="17" spans="2:14" s="36" customFormat="1" ht="13.5" customHeight="1" x14ac:dyDescent="0.25">
      <c r="B17" s="82">
        <v>7</v>
      </c>
      <c r="C17" s="104" t="s">
        <v>29</v>
      </c>
      <c r="D17" s="104"/>
      <c r="E17" s="104"/>
      <c r="F17" s="104"/>
      <c r="G17" s="105"/>
      <c r="H17" s="33"/>
      <c r="I17" s="37"/>
      <c r="J17" s="37"/>
      <c r="K17" s="37"/>
      <c r="L17" s="37"/>
      <c r="M17" s="37"/>
      <c r="N17" s="37"/>
    </row>
    <row r="18" spans="2:14" s="36" customFormat="1" ht="13.5" customHeight="1" x14ac:dyDescent="0.25">
      <c r="B18" s="82">
        <v>8</v>
      </c>
      <c r="C18" s="131" t="s">
        <v>75</v>
      </c>
      <c r="D18" s="131"/>
      <c r="E18" s="131"/>
      <c r="F18" s="131"/>
      <c r="G18" s="132"/>
      <c r="H18" s="33"/>
      <c r="I18" s="128"/>
      <c r="J18" s="128"/>
      <c r="K18" s="128"/>
      <c r="L18" s="128"/>
      <c r="M18" s="128"/>
      <c r="N18" s="37"/>
    </row>
    <row r="19" spans="2:14" s="36" customFormat="1" ht="13.5" customHeight="1" x14ac:dyDescent="0.25">
      <c r="B19" s="82">
        <v>9</v>
      </c>
      <c r="C19" s="131" t="s">
        <v>77</v>
      </c>
      <c r="D19" s="131"/>
      <c r="E19" s="131"/>
      <c r="F19" s="131"/>
      <c r="G19" s="132"/>
      <c r="H19" s="33"/>
      <c r="I19" s="128"/>
      <c r="J19" s="128"/>
      <c r="K19" s="128"/>
      <c r="L19" s="128"/>
      <c r="M19" s="128"/>
      <c r="N19" s="37"/>
    </row>
    <row r="20" spans="2:14" s="36" customFormat="1" ht="13.5" customHeight="1" x14ac:dyDescent="0.25">
      <c r="B20" s="82">
        <v>10</v>
      </c>
      <c r="C20" s="131" t="s">
        <v>84</v>
      </c>
      <c r="D20" s="131"/>
      <c r="E20" s="131"/>
      <c r="F20" s="131"/>
      <c r="G20" s="132"/>
      <c r="H20" s="33"/>
      <c r="I20" s="128"/>
      <c r="J20" s="128"/>
      <c r="K20" s="128"/>
      <c r="L20" s="128"/>
      <c r="M20" s="128"/>
      <c r="N20" s="37"/>
    </row>
    <row r="21" spans="2:14" s="36" customFormat="1" ht="13.5" customHeight="1" x14ac:dyDescent="0.25">
      <c r="B21" s="82">
        <v>11</v>
      </c>
      <c r="C21" s="131" t="s">
        <v>76</v>
      </c>
      <c r="D21" s="131"/>
      <c r="E21" s="131"/>
      <c r="F21" s="131"/>
      <c r="G21" s="132"/>
      <c r="H21" s="33"/>
      <c r="I21" s="128"/>
      <c r="J21" s="128"/>
      <c r="K21" s="128"/>
      <c r="L21" s="128"/>
      <c r="M21" s="128"/>
      <c r="N21" s="37"/>
    </row>
    <row r="22" spans="2:14" s="36" customFormat="1" ht="13.5" customHeight="1" x14ac:dyDescent="0.25">
      <c r="B22" s="82">
        <v>12</v>
      </c>
      <c r="C22" s="139" t="s">
        <v>80</v>
      </c>
      <c r="D22" s="139"/>
      <c r="E22" s="139"/>
      <c r="F22" s="139"/>
      <c r="G22" s="140"/>
      <c r="H22" s="33"/>
      <c r="I22" s="136"/>
      <c r="J22" s="136"/>
      <c r="K22" s="136"/>
      <c r="L22" s="136"/>
      <c r="M22" s="136"/>
      <c r="N22" s="37"/>
    </row>
    <row r="23" spans="2:14" s="36" customFormat="1" ht="13.5" customHeight="1" x14ac:dyDescent="0.25">
      <c r="B23" s="84">
        <v>13</v>
      </c>
      <c r="C23" s="104" t="s">
        <v>29</v>
      </c>
      <c r="D23" s="104"/>
      <c r="E23" s="104"/>
      <c r="F23" s="104"/>
      <c r="G23" s="105"/>
      <c r="H23" s="33"/>
      <c r="I23" s="128"/>
      <c r="J23" s="128"/>
      <c r="K23" s="128"/>
      <c r="L23" s="128"/>
      <c r="M23" s="128"/>
      <c r="N23" s="37"/>
    </row>
    <row r="24" spans="2:14" s="36" customFormat="1" ht="13.5" customHeight="1" x14ac:dyDescent="0.25">
      <c r="B24" s="82">
        <v>14</v>
      </c>
      <c r="C24" s="131" t="s">
        <v>79</v>
      </c>
      <c r="D24" s="131"/>
      <c r="E24" s="131"/>
      <c r="F24" s="131"/>
      <c r="G24" s="132"/>
      <c r="H24" s="33"/>
      <c r="I24" s="128"/>
      <c r="J24" s="128"/>
      <c r="K24" s="128"/>
      <c r="L24" s="128"/>
      <c r="M24" s="128"/>
      <c r="N24" s="37"/>
    </row>
    <row r="25" spans="2:14" s="36" customFormat="1" ht="13.5" customHeight="1" thickBot="1" x14ac:dyDescent="0.3">
      <c r="B25" s="83">
        <v>15</v>
      </c>
      <c r="C25" s="137" t="s">
        <v>81</v>
      </c>
      <c r="D25" s="137"/>
      <c r="E25" s="137"/>
      <c r="F25" s="137"/>
      <c r="G25" s="138"/>
      <c r="H25" s="33"/>
      <c r="I25" s="136"/>
      <c r="J25" s="136"/>
      <c r="K25" s="136"/>
      <c r="L25" s="136"/>
      <c r="M25" s="136"/>
      <c r="N25" s="37"/>
    </row>
    <row r="26" spans="2:14" x14ac:dyDescent="0.25">
      <c r="B26" s="18"/>
      <c r="C26" s="19"/>
      <c r="D26" s="20"/>
      <c r="E26" s="20"/>
      <c r="F26" s="21"/>
      <c r="G26" s="19"/>
      <c r="H26" s="25"/>
      <c r="I26" s="22"/>
      <c r="J26" s="22"/>
      <c r="K26" s="23"/>
      <c r="L26" s="24"/>
      <c r="M26" s="32"/>
    </row>
    <row r="27" spans="2:14" ht="14" x14ac:dyDescent="0.3">
      <c r="B27" s="47" t="s">
        <v>2</v>
      </c>
      <c r="C27" s="48"/>
      <c r="D27" s="48"/>
      <c r="E27" s="48"/>
      <c r="F27" s="48"/>
      <c r="G27" s="48"/>
      <c r="H27" s="48"/>
      <c r="I27" s="48"/>
      <c r="J27" s="48"/>
      <c r="K27" s="48"/>
    </row>
    <row r="28" spans="2:14" ht="16.399999999999999" customHeight="1" x14ac:dyDescent="0.25">
      <c r="B28" s="115" t="s">
        <v>33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"/>
    </row>
    <row r="29" spans="2:14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2:14" ht="14" x14ac:dyDescent="0.3">
      <c r="B30" s="47" t="s">
        <v>3</v>
      </c>
      <c r="C30" s="48"/>
      <c r="D30" s="48"/>
      <c r="E30" s="48"/>
      <c r="F30" s="48"/>
      <c r="G30" s="48"/>
      <c r="H30" s="86"/>
      <c r="I30" s="86"/>
      <c r="J30" s="86"/>
      <c r="K30" s="48"/>
    </row>
    <row r="31" spans="2:14" x14ac:dyDescent="0.25">
      <c r="B31" s="48" t="s">
        <v>19</v>
      </c>
      <c r="C31" s="48"/>
      <c r="D31" s="48"/>
      <c r="E31" s="48"/>
      <c r="F31" s="50"/>
      <c r="G31" s="48"/>
      <c r="H31" s="86"/>
      <c r="I31" s="86"/>
      <c r="J31" s="86"/>
      <c r="K31" s="48"/>
    </row>
    <row r="32" spans="2:14" x14ac:dyDescent="0.25">
      <c r="B32" s="48" t="s">
        <v>34</v>
      </c>
      <c r="C32" s="48"/>
      <c r="D32" s="48"/>
      <c r="E32" s="48"/>
      <c r="F32" s="48"/>
      <c r="G32" s="48"/>
      <c r="H32" s="86"/>
      <c r="I32" s="87"/>
      <c r="J32" s="86"/>
      <c r="K32" s="48"/>
    </row>
    <row r="33" spans="2:12" x14ac:dyDescent="0.25">
      <c r="B33" s="48" t="s">
        <v>35</v>
      </c>
      <c r="C33" s="48"/>
      <c r="D33" s="48"/>
      <c r="E33" s="48"/>
      <c r="F33" s="51"/>
      <c r="G33" s="48"/>
      <c r="H33" s="87"/>
      <c r="I33" s="87"/>
      <c r="J33" s="87"/>
      <c r="K33" s="48"/>
    </row>
    <row r="34" spans="2:12" x14ac:dyDescent="0.25">
      <c r="B34" s="48" t="s">
        <v>36</v>
      </c>
      <c r="C34" s="48"/>
      <c r="D34" s="48"/>
      <c r="E34" s="48"/>
      <c r="F34" s="51"/>
      <c r="G34" s="48"/>
      <c r="H34" s="86"/>
      <c r="I34" s="87"/>
      <c r="J34" s="87"/>
      <c r="K34" s="48"/>
    </row>
    <row r="35" spans="2:12" x14ac:dyDescent="0.25">
      <c r="B35" s="86" t="s">
        <v>74</v>
      </c>
      <c r="C35" s="48"/>
      <c r="D35" s="48"/>
      <c r="E35" s="48"/>
      <c r="F35" s="48"/>
      <c r="G35" s="48"/>
      <c r="H35" s="86"/>
      <c r="I35" s="86"/>
      <c r="J35" s="86"/>
      <c r="K35" s="48"/>
    </row>
    <row r="36" spans="2:12" ht="18.75" customHeight="1" x14ac:dyDescent="0.25">
      <c r="B36" s="115" t="s">
        <v>23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"/>
    </row>
    <row r="37" spans="2:12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2:12" ht="14" x14ac:dyDescent="0.3">
      <c r="B38" s="49" t="s">
        <v>37</v>
      </c>
      <c r="C38" s="48"/>
      <c r="D38" s="48"/>
      <c r="E38" s="48"/>
      <c r="F38" s="48"/>
      <c r="G38" s="48"/>
      <c r="H38" s="48"/>
      <c r="I38" s="48"/>
      <c r="J38" s="48"/>
      <c r="K38" s="48"/>
    </row>
    <row r="39" spans="2:12" ht="13" thickBot="1" x14ac:dyDescent="0.3">
      <c r="B39" s="3"/>
      <c r="C39" s="3"/>
      <c r="D39" s="86"/>
      <c r="E39" s="86"/>
      <c r="F39" s="86"/>
      <c r="G39" s="3"/>
      <c r="H39" s="3"/>
      <c r="I39" s="3"/>
      <c r="J39" s="3"/>
      <c r="K39" s="3"/>
    </row>
    <row r="40" spans="2:12" ht="13" x14ac:dyDescent="0.3">
      <c r="B40" s="4"/>
      <c r="C40" s="5" t="s">
        <v>20</v>
      </c>
      <c r="D40" s="101" t="s">
        <v>71</v>
      </c>
      <c r="E40" s="101" t="s">
        <v>72</v>
      </c>
      <c r="F40" s="101" t="s">
        <v>73</v>
      </c>
      <c r="G40" s="133" t="s">
        <v>13</v>
      </c>
      <c r="H40" s="134"/>
      <c r="I40" s="134"/>
      <c r="J40" s="134"/>
      <c r="K40" s="135"/>
    </row>
    <row r="41" spans="2:12" ht="14" x14ac:dyDescent="0.3">
      <c r="B41" s="93" t="s">
        <v>50</v>
      </c>
      <c r="C41" s="7"/>
      <c r="D41" s="88">
        <v>1960</v>
      </c>
      <c r="E41" s="88">
        <f>4205/1.2</f>
        <v>3504.166666666667</v>
      </c>
      <c r="F41" s="88">
        <v>1210</v>
      </c>
      <c r="G41" s="122" t="s">
        <v>31</v>
      </c>
      <c r="H41" s="123"/>
      <c r="I41" s="123"/>
      <c r="J41" s="123"/>
      <c r="K41" s="124"/>
    </row>
    <row r="42" spans="2:12" x14ac:dyDescent="0.25">
      <c r="B42" s="43" t="s">
        <v>43</v>
      </c>
      <c r="C42" s="94">
        <v>345</v>
      </c>
      <c r="D42" s="88">
        <v>142</v>
      </c>
      <c r="E42" s="88">
        <v>219</v>
      </c>
      <c r="F42" s="88">
        <v>86</v>
      </c>
      <c r="G42" s="90"/>
      <c r="H42" s="91"/>
      <c r="I42" s="91"/>
      <c r="J42" s="91"/>
      <c r="K42" s="92"/>
    </row>
    <row r="43" spans="2:12" x14ac:dyDescent="0.25">
      <c r="B43" s="43" t="s">
        <v>49</v>
      </c>
      <c r="C43" s="7"/>
      <c r="D43" s="95">
        <f>D41/D42</f>
        <v>13.80281690140845</v>
      </c>
      <c r="E43" s="95">
        <f t="shared" ref="E43:F43" si="0">E41/E42</f>
        <v>16.000761035007613</v>
      </c>
      <c r="F43" s="95">
        <f t="shared" si="0"/>
        <v>14.069767441860465</v>
      </c>
      <c r="G43" s="90"/>
      <c r="H43" s="91"/>
      <c r="I43" s="91"/>
      <c r="J43" s="91"/>
      <c r="K43" s="92"/>
    </row>
    <row r="44" spans="2:12" x14ac:dyDescent="0.25">
      <c r="B44" s="6" t="s">
        <v>1</v>
      </c>
      <c r="C44" s="7"/>
      <c r="D44" s="99" t="s">
        <v>47</v>
      </c>
      <c r="E44" s="99" t="s">
        <v>30</v>
      </c>
      <c r="F44" s="99" t="s">
        <v>48</v>
      </c>
      <c r="G44" s="125"/>
      <c r="H44" s="126"/>
      <c r="I44" s="126"/>
      <c r="J44" s="126"/>
      <c r="K44" s="127"/>
    </row>
    <row r="45" spans="2:12" ht="103.4" customHeight="1" x14ac:dyDescent="0.25">
      <c r="B45" s="79" t="s">
        <v>27</v>
      </c>
      <c r="C45" s="7"/>
      <c r="D45" s="52" t="s">
        <v>25</v>
      </c>
      <c r="E45" s="89" t="s">
        <v>32</v>
      </c>
      <c r="F45" s="52" t="s">
        <v>25</v>
      </c>
      <c r="G45" s="122" t="s">
        <v>38</v>
      </c>
      <c r="H45" s="123"/>
      <c r="I45" s="123"/>
      <c r="J45" s="123"/>
      <c r="K45" s="124"/>
    </row>
    <row r="46" spans="2:12" ht="13" x14ac:dyDescent="0.3">
      <c r="B46" s="6" t="s">
        <v>4</v>
      </c>
      <c r="C46" s="7"/>
      <c r="D46" s="39">
        <v>0.1</v>
      </c>
      <c r="E46" s="39">
        <v>0</v>
      </c>
      <c r="F46" s="39">
        <v>0.05</v>
      </c>
      <c r="G46" s="68"/>
      <c r="H46" s="69"/>
      <c r="I46" s="69"/>
      <c r="J46" s="69"/>
      <c r="K46" s="70"/>
    </row>
    <row r="47" spans="2:12" ht="13" x14ac:dyDescent="0.3">
      <c r="B47" s="43" t="s">
        <v>40</v>
      </c>
      <c r="C47" s="7"/>
      <c r="D47" s="40">
        <f>D46*D43</f>
        <v>1.380281690140845</v>
      </c>
      <c r="E47" s="40">
        <f t="shared" ref="E47:F47" si="1">E46*E43</f>
        <v>0</v>
      </c>
      <c r="F47" s="40">
        <f t="shared" si="1"/>
        <v>0.70348837209302328</v>
      </c>
      <c r="G47" s="71"/>
      <c r="H47" s="72"/>
      <c r="I47" s="72"/>
      <c r="J47" s="72"/>
      <c r="K47" s="73"/>
    </row>
    <row r="48" spans="2:12" ht="13.5" customHeight="1" x14ac:dyDescent="0.3">
      <c r="B48" s="27" t="s">
        <v>39</v>
      </c>
      <c r="C48" s="54"/>
      <c r="D48" s="96">
        <f>D43*(1+D46)</f>
        <v>15.183098591549296</v>
      </c>
      <c r="E48" s="96">
        <f t="shared" ref="E48:F48" si="2">E43*(1+E46)</f>
        <v>16.000761035007613</v>
      </c>
      <c r="F48" s="96">
        <f t="shared" si="2"/>
        <v>14.773255813953488</v>
      </c>
      <c r="G48" s="74"/>
      <c r="H48" s="75"/>
      <c r="I48" s="75"/>
      <c r="J48" s="75"/>
      <c r="K48" s="76"/>
    </row>
    <row r="49" spans="2:11" x14ac:dyDescent="0.25">
      <c r="B49" s="43" t="s">
        <v>43</v>
      </c>
      <c r="C49" s="55">
        <f>C42</f>
        <v>345</v>
      </c>
      <c r="D49" s="55">
        <f t="shared" ref="D49:F49" si="3">D42</f>
        <v>142</v>
      </c>
      <c r="E49" s="55">
        <f>E42</f>
        <v>219</v>
      </c>
      <c r="F49" s="55">
        <f t="shared" si="3"/>
        <v>86</v>
      </c>
      <c r="G49" s="116" t="s">
        <v>51</v>
      </c>
      <c r="H49" s="117"/>
      <c r="I49" s="117"/>
      <c r="J49" s="117"/>
      <c r="K49" s="118"/>
    </row>
    <row r="50" spans="2:11" ht="25.4" customHeight="1" x14ac:dyDescent="0.3">
      <c r="B50" s="10" t="s">
        <v>5</v>
      </c>
      <c r="C50" s="54"/>
      <c r="D50" s="56" t="s">
        <v>26</v>
      </c>
      <c r="E50" s="56" t="s">
        <v>26</v>
      </c>
      <c r="F50" s="56" t="s">
        <v>26</v>
      </c>
      <c r="G50" s="119"/>
      <c r="H50" s="120"/>
      <c r="I50" s="120"/>
      <c r="J50" s="120"/>
      <c r="K50" s="121"/>
    </row>
    <row r="51" spans="2:11" ht="13.5" customHeight="1" x14ac:dyDescent="0.3">
      <c r="B51" s="10" t="s">
        <v>6</v>
      </c>
      <c r="C51" s="53"/>
      <c r="D51" s="28">
        <v>-0.15</v>
      </c>
      <c r="E51" s="28">
        <v>-0.1</v>
      </c>
      <c r="F51" s="28">
        <v>-0.2</v>
      </c>
      <c r="G51" s="29"/>
      <c r="H51" s="30"/>
      <c r="I51" s="30"/>
      <c r="J51" s="30"/>
      <c r="K51" s="31"/>
    </row>
    <row r="52" spans="2:11" x14ac:dyDescent="0.25">
      <c r="B52" s="43" t="s">
        <v>52</v>
      </c>
      <c r="C52" s="57" t="s">
        <v>53</v>
      </c>
      <c r="D52" s="57" t="s">
        <v>55</v>
      </c>
      <c r="E52" s="57" t="s">
        <v>53</v>
      </c>
      <c r="F52" s="57" t="s">
        <v>54</v>
      </c>
      <c r="G52" s="116" t="s">
        <v>56</v>
      </c>
      <c r="H52" s="117"/>
      <c r="I52" s="117"/>
      <c r="J52" s="117"/>
      <c r="K52" s="118"/>
    </row>
    <row r="53" spans="2:11" ht="13" x14ac:dyDescent="0.3">
      <c r="B53" s="10" t="s">
        <v>5</v>
      </c>
      <c r="C53" s="11"/>
      <c r="D53" s="45" t="s">
        <v>28</v>
      </c>
      <c r="E53" s="45" t="s">
        <v>17</v>
      </c>
      <c r="F53" s="12" t="s">
        <v>28</v>
      </c>
      <c r="G53" s="119"/>
      <c r="H53" s="120"/>
      <c r="I53" s="120"/>
      <c r="J53" s="120"/>
      <c r="K53" s="121"/>
    </row>
    <row r="54" spans="2:11" ht="13" x14ac:dyDescent="0.3">
      <c r="B54" s="10" t="s">
        <v>6</v>
      </c>
      <c r="C54" s="11"/>
      <c r="D54" s="13">
        <v>0.1</v>
      </c>
      <c r="E54" s="13">
        <v>0</v>
      </c>
      <c r="F54" s="13">
        <v>0.25</v>
      </c>
      <c r="G54" s="112"/>
      <c r="H54" s="113"/>
      <c r="I54" s="113"/>
      <c r="J54" s="113"/>
      <c r="K54" s="114"/>
    </row>
    <row r="55" spans="2:11" x14ac:dyDescent="0.25">
      <c r="B55" s="43" t="s">
        <v>57</v>
      </c>
      <c r="C55" s="44" t="s">
        <v>58</v>
      </c>
      <c r="D55" s="44" t="s">
        <v>62</v>
      </c>
      <c r="E55" s="44" t="s">
        <v>60</v>
      </c>
      <c r="F55" s="44" t="s">
        <v>61</v>
      </c>
      <c r="G55" s="116" t="s">
        <v>59</v>
      </c>
      <c r="H55" s="117"/>
      <c r="I55" s="117"/>
      <c r="J55" s="117"/>
      <c r="K55" s="118"/>
    </row>
    <row r="56" spans="2:11" ht="13" x14ac:dyDescent="0.3">
      <c r="B56" s="10" t="s">
        <v>5</v>
      </c>
      <c r="C56" s="11"/>
      <c r="D56" s="14" t="s">
        <v>64</v>
      </c>
      <c r="E56" s="12" t="s">
        <v>63</v>
      </c>
      <c r="F56" s="12" t="s">
        <v>17</v>
      </c>
      <c r="G56" s="119"/>
      <c r="H56" s="120"/>
      <c r="I56" s="120"/>
      <c r="J56" s="120"/>
      <c r="K56" s="121"/>
    </row>
    <row r="57" spans="2:11" ht="13" x14ac:dyDescent="0.3">
      <c r="B57" s="10" t="s">
        <v>6</v>
      </c>
      <c r="C57" s="11"/>
      <c r="D57" s="13">
        <v>0.1</v>
      </c>
      <c r="E57" s="13">
        <v>-0.05</v>
      </c>
      <c r="F57" s="13">
        <v>0</v>
      </c>
      <c r="G57" s="112"/>
      <c r="H57" s="113"/>
      <c r="I57" s="113"/>
      <c r="J57" s="113"/>
      <c r="K57" s="114"/>
    </row>
    <row r="58" spans="2:11" x14ac:dyDescent="0.25">
      <c r="B58" s="43" t="s">
        <v>65</v>
      </c>
      <c r="C58" s="98">
        <v>27</v>
      </c>
      <c r="D58" s="98">
        <v>21</v>
      </c>
      <c r="E58" s="98">
        <v>8</v>
      </c>
      <c r="F58" s="98">
        <v>28</v>
      </c>
      <c r="G58" s="116" t="s">
        <v>66</v>
      </c>
      <c r="H58" s="117"/>
      <c r="I58" s="117"/>
      <c r="J58" s="117"/>
      <c r="K58" s="118"/>
    </row>
    <row r="59" spans="2:11" ht="13" x14ac:dyDescent="0.3">
      <c r="B59" s="10" t="s">
        <v>5</v>
      </c>
      <c r="C59" s="11"/>
      <c r="D59" s="14" t="s">
        <v>17</v>
      </c>
      <c r="E59" s="12" t="s">
        <v>28</v>
      </c>
      <c r="F59" s="12" t="s">
        <v>17</v>
      </c>
      <c r="G59" s="119"/>
      <c r="H59" s="120"/>
      <c r="I59" s="120"/>
      <c r="J59" s="120"/>
      <c r="K59" s="121"/>
    </row>
    <row r="60" spans="2:11" ht="13" x14ac:dyDescent="0.3">
      <c r="B60" s="10" t="s">
        <v>6</v>
      </c>
      <c r="C60" s="11"/>
      <c r="D60" s="13">
        <v>0</v>
      </c>
      <c r="E60" s="13">
        <v>0.15</v>
      </c>
      <c r="F60" s="13">
        <v>0</v>
      </c>
      <c r="G60" s="112"/>
      <c r="H60" s="113"/>
      <c r="I60" s="113"/>
      <c r="J60" s="113"/>
      <c r="K60" s="114"/>
    </row>
    <row r="61" spans="2:11" ht="13" x14ac:dyDescent="0.3">
      <c r="B61" s="10" t="s">
        <v>7</v>
      </c>
      <c r="C61" s="11"/>
      <c r="D61" s="13">
        <f>D51+D54+D60+D57</f>
        <v>5.0000000000000017E-2</v>
      </c>
      <c r="E61" s="13">
        <f t="shared" ref="E61:F61" si="4">E51+E54+E60+E57</f>
        <v>0</v>
      </c>
      <c r="F61" s="13">
        <f t="shared" si="4"/>
        <v>4.9999999999999989E-2</v>
      </c>
      <c r="G61" s="106"/>
      <c r="H61" s="107"/>
      <c r="I61" s="107"/>
      <c r="J61" s="107"/>
      <c r="K61" s="108"/>
    </row>
    <row r="62" spans="2:11" ht="13" x14ac:dyDescent="0.3">
      <c r="B62" s="10" t="s">
        <v>41</v>
      </c>
      <c r="C62" s="11"/>
      <c r="D62" s="65">
        <f>D48*D61</f>
        <v>0.759154929577465</v>
      </c>
      <c r="E62" s="65">
        <f>E48*E61</f>
        <v>0</v>
      </c>
      <c r="F62" s="65">
        <f>F48*F61</f>
        <v>0.73866279069767427</v>
      </c>
      <c r="G62" s="106"/>
      <c r="H62" s="107"/>
      <c r="I62" s="107"/>
      <c r="J62" s="107"/>
      <c r="K62" s="108"/>
    </row>
    <row r="63" spans="2:11" ht="13" x14ac:dyDescent="0.3">
      <c r="B63" s="77" t="s">
        <v>44</v>
      </c>
      <c r="C63" s="78"/>
      <c r="D63" s="97">
        <f>D48*(1+D61)</f>
        <v>15.942253521126762</v>
      </c>
      <c r="E63" s="97">
        <f>E48*(1+E61)</f>
        <v>16.000761035007613</v>
      </c>
      <c r="F63" s="97">
        <f>F48*(1+F61)</f>
        <v>15.511918604651164</v>
      </c>
      <c r="G63" s="109"/>
      <c r="H63" s="110"/>
      <c r="I63" s="110"/>
      <c r="J63" s="110"/>
      <c r="K63" s="111"/>
    </row>
    <row r="64" spans="2:11" x14ac:dyDescent="0.25">
      <c r="B64" s="6" t="s">
        <v>8</v>
      </c>
      <c r="C64" s="7"/>
      <c r="D64" s="62">
        <f>ABS(D46)+ABS(D51)+ABS(D54)+ABS(D60)+ABS(D57)</f>
        <v>0.44999999999999996</v>
      </c>
      <c r="E64" s="62">
        <f>ABS(E46)+ABS(E51)+ABS(E54)+ABS(E60)+ABS(E57)</f>
        <v>0.3</v>
      </c>
      <c r="F64" s="62">
        <f>ABS(F46)+ABS(F51)+ABS(F54)+ABS(F60)+ABS(F57)</f>
        <v>0.5</v>
      </c>
      <c r="G64" s="8" t="s">
        <v>9</v>
      </c>
      <c r="H64" s="8"/>
      <c r="I64" s="8"/>
      <c r="J64" s="8"/>
      <c r="K64" s="9"/>
    </row>
    <row r="65" spans="2:11" x14ac:dyDescent="0.25">
      <c r="B65" s="6" t="s">
        <v>10</v>
      </c>
      <c r="C65" s="46">
        <f>D65+E65+F65</f>
        <v>1</v>
      </c>
      <c r="D65" s="26">
        <v>0.3</v>
      </c>
      <c r="E65" s="26">
        <v>0.5</v>
      </c>
      <c r="F65" s="26">
        <v>0.2</v>
      </c>
      <c r="G65" s="141" t="s">
        <v>87</v>
      </c>
      <c r="H65" s="142"/>
      <c r="I65" s="142"/>
      <c r="J65" s="142"/>
      <c r="K65" s="143"/>
    </row>
    <row r="66" spans="2:11" ht="13" x14ac:dyDescent="0.3">
      <c r="B66" s="43" t="s">
        <v>45</v>
      </c>
      <c r="C66" s="7"/>
      <c r="D66" s="96">
        <f>D63*D65</f>
        <v>4.7826760563380288</v>
      </c>
      <c r="E66" s="96">
        <f>E63*E65</f>
        <v>8.0003805175038067</v>
      </c>
      <c r="F66" s="96">
        <f>F63*F65</f>
        <v>3.102383720930233</v>
      </c>
      <c r="G66" s="8" t="s">
        <v>21</v>
      </c>
      <c r="H66" s="8"/>
      <c r="I66" s="8"/>
      <c r="J66" s="8"/>
      <c r="K66" s="9"/>
    </row>
    <row r="67" spans="2:11" ht="29.15" customHeight="1" thickBot="1" x14ac:dyDescent="0.35">
      <c r="B67" s="81" t="s">
        <v>42</v>
      </c>
      <c r="C67" s="100">
        <f>D66+E66+F66</f>
        <v>15.885440294772069</v>
      </c>
      <c r="D67" s="63"/>
      <c r="E67" s="63"/>
      <c r="F67" s="63"/>
      <c r="G67" s="15" t="s">
        <v>11</v>
      </c>
      <c r="H67" s="15"/>
      <c r="I67" s="15"/>
      <c r="J67" s="15"/>
      <c r="K67" s="16"/>
    </row>
    <row r="68" spans="2:11" ht="14.5" x14ac:dyDescent="0.35">
      <c r="B68" s="59"/>
      <c r="C68" s="60"/>
      <c r="D68" s="61"/>
      <c r="E68" s="61"/>
      <c r="F68" s="61"/>
      <c r="G68" s="58"/>
      <c r="H68" s="58"/>
      <c r="I68" s="58"/>
      <c r="J68" s="58"/>
      <c r="K68" s="58"/>
    </row>
    <row r="69" spans="2:11" x14ac:dyDescent="0.25">
      <c r="B69" s="103" t="s">
        <v>89</v>
      </c>
    </row>
    <row r="70" spans="2:11" x14ac:dyDescent="0.25">
      <c r="B70" s="41">
        <f>C67*C49</f>
        <v>5480.4769016963637</v>
      </c>
      <c r="C70" s="48" t="s">
        <v>24</v>
      </c>
    </row>
    <row r="71" spans="2:11" ht="13" x14ac:dyDescent="0.3">
      <c r="B71" s="144" t="s">
        <v>88</v>
      </c>
      <c r="D71" s="3"/>
    </row>
    <row r="72" spans="2:11" ht="14.5" x14ac:dyDescent="0.35">
      <c r="B72" s="17"/>
      <c r="E72" s="80"/>
    </row>
    <row r="73" spans="2:11" ht="13" x14ac:dyDescent="0.3">
      <c r="B73" s="2" t="s">
        <v>14</v>
      </c>
    </row>
    <row r="74" spans="2:11" x14ac:dyDescent="0.25">
      <c r="B74" s="42" t="s">
        <v>67</v>
      </c>
    </row>
    <row r="75" spans="2:11" x14ac:dyDescent="0.25">
      <c r="B75" s="48" t="s">
        <v>69</v>
      </c>
    </row>
    <row r="76" spans="2:11" x14ac:dyDescent="0.25">
      <c r="B76" s="42" t="s">
        <v>68</v>
      </c>
    </row>
    <row r="77" spans="2:11" x14ac:dyDescent="0.25">
      <c r="B77" s="103" t="s">
        <v>70</v>
      </c>
    </row>
    <row r="78" spans="2:11" x14ac:dyDescent="0.25">
      <c r="B78" s="38"/>
    </row>
  </sheetData>
  <mergeCells count="40">
    <mergeCell ref="I14:M14"/>
    <mergeCell ref="C25:G25"/>
    <mergeCell ref="C19:G19"/>
    <mergeCell ref="C22:G22"/>
    <mergeCell ref="C20:G20"/>
    <mergeCell ref="I21:M21"/>
    <mergeCell ref="I20:M20"/>
    <mergeCell ref="G40:K40"/>
    <mergeCell ref="I22:M22"/>
    <mergeCell ref="I25:M25"/>
    <mergeCell ref="I10:M10"/>
    <mergeCell ref="I18:M18"/>
    <mergeCell ref="I24:M24"/>
    <mergeCell ref="I11:M11"/>
    <mergeCell ref="C18:G18"/>
    <mergeCell ref="I13:M13"/>
    <mergeCell ref="C10:G10"/>
    <mergeCell ref="C24:G24"/>
    <mergeCell ref="C11:G11"/>
    <mergeCell ref="C21:G21"/>
    <mergeCell ref="C15:G15"/>
    <mergeCell ref="I23:M23"/>
    <mergeCell ref="C16:G16"/>
    <mergeCell ref="I19:M19"/>
    <mergeCell ref="C14:G14"/>
    <mergeCell ref="C12:G12"/>
    <mergeCell ref="G65:K65"/>
    <mergeCell ref="G61:K63"/>
    <mergeCell ref="G60:K60"/>
    <mergeCell ref="B28:K28"/>
    <mergeCell ref="B36:K36"/>
    <mergeCell ref="G52:K53"/>
    <mergeCell ref="G58:K59"/>
    <mergeCell ref="G45:K45"/>
    <mergeCell ref="G55:K56"/>
    <mergeCell ref="G57:K57"/>
    <mergeCell ref="G54:K54"/>
    <mergeCell ref="G41:K41"/>
    <mergeCell ref="G49:K50"/>
    <mergeCell ref="G44:K44"/>
  </mergeCells>
  <phoneticPr fontId="1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Lahendus</vt:lpstr>
      <vt:lpstr>Sheet1</vt:lpstr>
    </vt:vector>
  </TitlesOfParts>
  <Company>Kinnisvaraekspert Tartu OÜ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Elbrecht</dc:creator>
  <cp:lastModifiedBy>Jana</cp:lastModifiedBy>
  <dcterms:created xsi:type="dcterms:W3CDTF">2010-05-21T05:12:58Z</dcterms:created>
  <dcterms:modified xsi:type="dcterms:W3CDTF">2019-10-21T10:02:56Z</dcterms:modified>
</cp:coreProperties>
</file>