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kinnisvarahindajateuhing-my.sharepoint.com/personal/ekhy_ekhy_ee/Documents/Documents/Kutse andmine/Kutseeksam kevad 2023/Eksamiülesanded/"/>
    </mc:Choice>
  </mc:AlternateContent>
  <xr:revisionPtr revIDLastSave="9" documentId="11_CBCFA62FDAFB8C9C0FC0F40DE33A2140AC271BAD" xr6:coauthVersionLast="47" xr6:coauthVersionMax="47" xr10:uidLastSave="{D148D1AA-1564-4419-9F4E-BD14CDB7ADB0}"/>
  <bookViews>
    <workbookView xWindow="-110" yWindow="-110" windowWidth="19420" windowHeight="116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S2lQ0/b1yMMqP3nyYOe1pJYmtAQ=="/>
    </ext>
  </extLst>
</workbook>
</file>

<file path=xl/calcChain.xml><?xml version="1.0" encoding="utf-8"?>
<calcChain xmlns="http://schemas.openxmlformats.org/spreadsheetml/2006/main">
  <c r="C76" i="1" l="1"/>
  <c r="F75" i="1"/>
  <c r="E75" i="1"/>
  <c r="D75" i="1"/>
  <c r="F72" i="1"/>
  <c r="E72" i="1"/>
  <c r="D72" i="1"/>
  <c r="E60" i="1"/>
  <c r="D60" i="1"/>
  <c r="C60" i="1"/>
  <c r="F48" i="1"/>
  <c r="F53" i="1" s="1"/>
  <c r="E48" i="1"/>
  <c r="E52" i="1" s="1"/>
  <c r="D48" i="1"/>
  <c r="D52" i="1" s="1"/>
  <c r="F74" i="1" l="1"/>
  <c r="F77" i="1" s="1"/>
  <c r="F73" i="1"/>
  <c r="D53" i="1"/>
  <c r="F52" i="1"/>
  <c r="E53" i="1"/>
  <c r="D74" i="1" l="1"/>
  <c r="D77" i="1" s="1"/>
  <c r="C78" i="1" s="1"/>
  <c r="B81" i="1" s="1"/>
  <c r="D73" i="1"/>
  <c r="E74" i="1"/>
  <c r="E77" i="1" s="1"/>
  <c r="E73" i="1"/>
</calcChain>
</file>

<file path=xl/sharedStrings.xml><?xml version="1.0" encoding="utf-8"?>
<sst xmlns="http://schemas.openxmlformats.org/spreadsheetml/2006/main" count="141" uniqueCount="102">
  <si>
    <t>NB! Tegemist on vaid ühe näitega võimalikest lahendusvariantidest!</t>
  </si>
  <si>
    <t>Parim kasutus</t>
  </si>
  <si>
    <r>
      <rPr>
        <sz val="11"/>
        <color theme="1"/>
        <rFont val="Arial, sans-serif"/>
      </rPr>
      <t xml:space="preserve">Arvestades hinnatava vara asukohta, faktilist ning õiguslikult lubatud kasutust, on parimaks kasutuseks olemasolev kasutus ehk eluruum (korter), kuna sellisena omandab vara kõrgeima väärtuse ning sellise kasutuse juures on täidetud ka muud parima kasutuse põhimõtte muud tingimused. </t>
    </r>
    <r>
      <rPr>
        <sz val="11"/>
        <color rgb="FFFF0000"/>
        <rFont val="Arial, sans-serif"/>
      </rPr>
      <t>Tuginedes turuinfole võib parimaks kasutuseks pidada nii omakasutust kui ka korteri soetamist investeerimise (väljaüürimise) eesmärgil.</t>
    </r>
  </si>
  <si>
    <t>Võrdlustehingute valik</t>
  </si>
  <si>
    <t>Alljärgnevas tabelis on esitatud võrdlustehingute valiku põhjendused:</t>
  </si>
  <si>
    <t>Nr</t>
  </si>
  <si>
    <t>Võrdlustehinguks mittesobivuse põhjendus</t>
  </si>
  <si>
    <t>Ei sobi - erihuvidega ostja, hind üle turu taseme</t>
  </si>
  <si>
    <t>Ei sobi - hoone tüüp teine; liiga erinev vara</t>
  </si>
  <si>
    <t>Ei sobi - asukoht ei ole võrreldav, tehingu eest tasumisel kasutati muid maksevahendeid peale raha</t>
  </si>
  <si>
    <t>Ei sobi - hoone tüüp erinev; liiga erinev vara; asukoht ei ole võrreldav</t>
  </si>
  <si>
    <t>Ei sobi - hoone tüüp erinev; liiga erinev vara</t>
  </si>
  <si>
    <t>Sobib</t>
  </si>
  <si>
    <t>Ei sobi, ostjaks seotud osapool; tehingu hind oluliselt alla turu taseme</t>
  </si>
  <si>
    <t>Ei sobib - tehing liiga vana; asukoht ei ole võrreldav</t>
  </si>
  <si>
    <t>Ei sobib - asukoht ei ole võrreldav, korteri seisukord ei ole teada</t>
  </si>
  <si>
    <t>Võrdlusühiku valik</t>
  </si>
  <si>
    <t>Võrdlusühikuks on valitud korteri eluruumi pinnaühikule (m²) taandatud hind, kuna lähteülesandes on öeldud, et turuosalised teevad enda otsuseid antud turusektoris lähtuvalt korteri eluruumi pinnale taandatud hinnast.</t>
  </si>
  <si>
    <t>Võrdluselementide valik</t>
  </si>
  <si>
    <t>Võrdluselementideks on lisaks tehingu ajale tulenevalt hinnatava vara iseloomust esitatud algandmete põhjal valitud:</t>
  </si>
  <si>
    <t>1) korteri seisukord</t>
  </si>
  <si>
    <t>2) korteri korrus</t>
  </si>
  <si>
    <t>3) korteri eluruumi pind</t>
  </si>
  <si>
    <t>4) rõdu olemasolu</t>
  </si>
  <si>
    <t>5) parkimiskoha olemasolu</t>
  </si>
  <si>
    <t>6) panipaiga olemasolu</t>
  </si>
  <si>
    <t>Teisi parameetreid ei ole võrdluselementidena vaadeldud, kuna vastavalt lähteandmetele ei oma need turuväärtuse kujunemisel tähtsust või on need sarnased.</t>
  </si>
  <si>
    <t>Turuväärtuse hindamine, väärtuse kuupäevaks on 13.04.2023.</t>
  </si>
  <si>
    <t>Kohandustabel:</t>
  </si>
  <si>
    <t>Hinnatav vara</t>
  </si>
  <si>
    <t>Võrdlustehing nr. 6</t>
  </si>
  <si>
    <t>Võrdlustehing nr. 8</t>
  </si>
  <si>
    <t>Võrdlustehing nr. 10</t>
  </si>
  <si>
    <t>Kommentaarid ja selgitused</t>
  </si>
  <si>
    <t>Asukoht</t>
  </si>
  <si>
    <t>Pistaatsia linn, Pähkli vald, Pääsusilma linnaosa, Metsa tn 3-11</t>
  </si>
  <si>
    <t>Pistaatsia linn</t>
  </si>
  <si>
    <t>Linnaosa</t>
  </si>
  <si>
    <t>Kullerkupu linnaosa</t>
  </si>
  <si>
    <t>Pääsusilma linnaosa</t>
  </si>
  <si>
    <t>Pistaatsia linna Kullerkupu ja Pääsusilma linnaosad on valdavalt sarnaste korterelamutega hoonestatud keskmise asustustihedusega piirkonnad. Nendes piirkondades on tüüpiliste vaba turu tingimustes võõrandatud 3-toaliste uuemates (aastatel 2010 kuni 2015 ehitatud) korterelamutes paiknevate korterite hinnatasemed jäänud käesoleval aastal vahemikku 260 000 – 310 000 eurot ehk sõltuvalt suurusest ca 3 800 – 4 200 eurot pinna ühe ruutmeetri kohta.</t>
  </si>
  <si>
    <t>Tehingu aeg</t>
  </si>
  <si>
    <t>02.2023</t>
  </si>
  <si>
    <t>11.2022</t>
  </si>
  <si>
    <t>03.2023</t>
  </si>
  <si>
    <t>Kommentaar</t>
  </si>
  <si>
    <t>hinnad on tehingu ajaga võrreldes langenud (-8%)</t>
  </si>
  <si>
    <t>hinnad on tehingu ajaga võrreldes langenud (-12%)</t>
  </si>
  <si>
    <t>hinnad on tehingu ajaga võrreldes langenud (-4%)</t>
  </si>
  <si>
    <t>2023.a esimese kolme kuuga on hinnad langenud kokku 12%, langus on olnud ühtlane kuude lõikes; 2022.a esimese kolme kvartaliga hinnad kasvasid 9% ning viimases kvartalis püsisid korterite hinnad stabiilsena. Kohanduse ümardame standardis antud minimaalse täpsuseni (5%)</t>
  </si>
  <si>
    <t>Ajaline kohandus, %</t>
  </si>
  <si>
    <t>Ajaline kohandus, €/m²</t>
  </si>
  <si>
    <t>Korteri seisukord</t>
  </si>
  <si>
    <t>väga hea/ hea</t>
  </si>
  <si>
    <t>väga hea</t>
  </si>
  <si>
    <t>Väga heas seisukorras korter on keskmiselt 10% kõrgema väärtusega kui heas seisukorras korter ning 20% kõrgema väärtusega kui rahuldavas seisukorras korter.</t>
  </si>
  <si>
    <t>Võrdlus</t>
  </si>
  <si>
    <t>parem</t>
  </si>
  <si>
    <t>samaväärne hinnatavaga</t>
  </si>
  <si>
    <t>Kohandus</t>
  </si>
  <si>
    <t>Korteri korrus</t>
  </si>
  <si>
    <t>5/1</t>
  </si>
  <si>
    <t>5/2</t>
  </si>
  <si>
    <t>5/4</t>
  </si>
  <si>
    <t>Kuni 5-korruseliste hoonete esimesel korrusel asuvate korterite hinnad on ca 5% madalamad kui samade elamute vahepealsetel korrustel asuvate korterite hinnad. Samuti on 5% madalamad korterite hinnad, mis asuvad 5-korruseliste korterelamute viimastel korrustel, kui antud hoones puudub lift.</t>
  </si>
  <si>
    <t xml:space="preserve">Kõigis Pistaatsia linna linnaosades tekib 3-toaliste korterite tehinguhindade kujunemisel järgmine mastaabiefekt:
korteri suurus 55 - 68.99 m²: 5%; korteri suurus 69– 74.99 m²: mastaabiefekti ei teki – tegemist on optimaalse suurusega korteriga; korteri suurus 75- 90m²: 5% </t>
  </si>
  <si>
    <t>väiksem - pinnaühiku väärtus on kõrgem võrreldes hinnatava varaga</t>
  </si>
  <si>
    <t>suurem - pinnaühiku väärtus on madalam võrreldes hinnatava varaga</t>
  </si>
  <si>
    <t>Rõdu olemasolu</t>
  </si>
  <si>
    <t>jah</t>
  </si>
  <si>
    <t>ei</t>
  </si>
  <si>
    <t>Rõdu või lodža olemasolu korteris tõstab selle turuväärtust Pistaatsia linnas 5% võrra.</t>
  </si>
  <si>
    <t>kehvem</t>
  </si>
  <si>
    <t>Parkimiskoha olemasolu</t>
  </si>
  <si>
    <t>hoovis</t>
  </si>
  <si>
    <t>garaažis</t>
  </si>
  <si>
    <t>Parkimiskoha olemasolu korteelamu juures mõjutab turuväärtust, kuna linnaosas tervikuna on parkimiskohtadega probleeme. Korteri igakordse omaniku ainukasutuses parkimiskoht hoovis tõstab vara turuväärtust ca 5% võrreldes korteriga, millel puudub parkimiskoht. Parkimiskoht garaažisis (maa-alusel parkimiskorrusel) tõstab vara turuväärtust ca 10% võrreldes korteriga, millel puudub parkimiskoht.</t>
  </si>
  <si>
    <t xml:space="preserve">Turuanalüüsi tulemusena on teada, et antud piirkonnas panipaiga olemasolu mõjutab korteri turuväärtust, panipaigaga korterid on 5% hinnatumad võrreldes ilma panipaigata korteriteta. </t>
  </si>
  <si>
    <t>Panipaiga olemasolu</t>
  </si>
  <si>
    <t>sama hinnatavaga</t>
  </si>
  <si>
    <t>Summaarne kohandus, %</t>
  </si>
  <si>
    <t>Kohanduste absoluutväärtuste summa</t>
  </si>
  <si>
    <t>Kohanduste absoluutväärtuste summa on leitud kõikide kohanduste (sh. ajalise kohanduse) absoluutväärtuste summana</t>
  </si>
  <si>
    <t>Kaalud</t>
  </si>
  <si>
    <t xml:space="preserve">Väikseim kaal on antud võrdlustehingule nr. 6, sest seda on kohandatud kõige enam, kõige suurem kaal on antud võrdlustehingule nr 10, kuna selle kohandus on kõige väiksem (kõige sarnasem); võrdlustehing nr 8 on saanud vahepealse kaalu, kuna seda on kohandatud keskmiselt. </t>
  </si>
  <si>
    <t>Lõpptulemuse leidmisel kasutatakse kaalutud keskmist, kuna võrreldes aritmeetilise keskmisega annab see täpsema tulemuse (võimalik on parandada kohandamisel tekkivat ebatäpsust).</t>
  </si>
  <si>
    <t>Kaalutud keskmise kohandatud tehingu hinna leidmiseks liidame kokku kaalutud tehingu hinnad, mis on taandatud eluruumi pinnale.</t>
  </si>
  <si>
    <t>Hinnatava vara turuväärtus avaldub läbi hinnatava korteri eluruumi pinna ja kaalutud keskmise kohandatud tehingu hinna korrutise:</t>
  </si>
  <si>
    <t>Hinnatava vara turuväärtus on väärtuse kuupäeval: 292 168 eurot ehk ümardatult 292 000 eurot (3 995 €/m² taandatuna hinnatava korteri suletud netopinnale).</t>
  </si>
  <si>
    <t>Kommentaarid</t>
  </si>
  <si>
    <t>Hinnatud turuväärtus ei sisalda käibemaksu ning sellele ei lisandu käibemaksu.</t>
  </si>
  <si>
    <t>Korteriturgu võib lugeda efektiivseks turusektoriks, mistõttu on käesoleva hindamise täpsusaste keskmisest kõrgem (+/- 5%).</t>
  </si>
  <si>
    <t>Sarnaste varade likviidsus on hea ja keskmine müügiperiood 6 kuud.</t>
  </si>
  <si>
    <t>Hinnatavat vara koormavaid hüpoteeke ja korteriühist seadusest tulenevat pandiõigust hindamisel ei arvestata.</t>
  </si>
  <si>
    <t>Tehingu hind, €</t>
  </si>
  <si>
    <t>Korteri eluruumi pind, m²</t>
  </si>
  <si>
    <t>Tehingu hind, €/m²</t>
  </si>
  <si>
    <t>Ajaldatud tehingu hind, €/m²</t>
  </si>
  <si>
    <t>Kohandatud tehingu hind, €/m²</t>
  </si>
  <si>
    <t>Kaalutud kohandatud tehingu hinnad, €/m²</t>
  </si>
  <si>
    <t>Kaalutud keskmine kohandatud tehingu hind, €/m²</t>
  </si>
  <si>
    <r>
      <t>Summaarne kohandus, €/m</t>
    </r>
    <r>
      <rPr>
        <sz val="11"/>
        <color theme="1"/>
        <rFont val="Calibri"/>
        <family val="2"/>
        <scheme val="minor"/>
      </rPr>
      <t>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</si>
</sst>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18">
    <font>
      <sz val="11"/>
      <color theme="1"/>
      <name val="Calibri"/>
      <scheme val="minor"/>
    </font>
    <font>
      <sz val="14"/>
      <color rgb="FF00B050"/>
      <name val="Arial"/>
    </font>
    <font>
      <sz val="11"/>
      <color theme="1"/>
      <name val="Arial"/>
    </font>
    <font>
      <b/>
      <u/>
      <sz val="11"/>
      <color rgb="FF000000"/>
      <name val="Arial"/>
    </font>
    <font>
      <sz val="11"/>
      <color rgb="FF000000"/>
      <name val="Arial"/>
    </font>
    <font>
      <b/>
      <sz val="11"/>
      <color theme="1"/>
      <name val="Calibri"/>
      <scheme val="minor"/>
    </font>
    <font>
      <sz val="11"/>
      <color theme="1"/>
      <name val="Calibri"/>
      <scheme val="minor"/>
    </font>
    <font>
      <b/>
      <u/>
      <sz val="11"/>
      <color theme="1"/>
      <name val="Arial"/>
    </font>
    <font>
      <b/>
      <sz val="11"/>
      <color rgb="FF000000"/>
      <name val="Arial"/>
    </font>
    <font>
      <b/>
      <sz val="11"/>
      <color rgb="FF000000"/>
      <name val="Arial"/>
    </font>
    <font>
      <sz val="11"/>
      <color theme="1"/>
      <name val="Arial, sans-serif"/>
    </font>
    <font>
      <sz val="11"/>
      <color rgb="FFFF0000"/>
      <name val="Arial, sans-serif"/>
    </font>
    <font>
      <sz val="11"/>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C0C0C0"/>
        <bgColor rgb="FFC0C0C0"/>
      </patternFill>
    </fill>
    <fill>
      <patternFill patternType="solid">
        <fgColor theme="0"/>
        <bgColor theme="0"/>
      </patternFill>
    </fill>
    <fill>
      <patternFill patternType="solid">
        <fgColor rgb="FFFFFFFF"/>
        <bgColor rgb="FFFFFFFF"/>
      </patternFill>
    </fill>
    <fill>
      <patternFill patternType="solid">
        <fgColor rgb="FFB7B7B7"/>
        <bgColor rgb="FFB7B7B7"/>
      </patternFill>
    </fill>
  </fills>
  <borders count="30">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medium">
        <color rgb="FF000000"/>
      </right>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0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horizontal="right"/>
    </xf>
    <xf numFmtId="0" fontId="5" fillId="0" borderId="2"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2" fillId="0" borderId="0" xfId="0" applyFont="1" applyAlignment="1">
      <alignment horizontal="left"/>
    </xf>
    <xf numFmtId="0" fontId="7" fillId="0" borderId="0" xfId="0" applyFont="1"/>
    <xf numFmtId="165" fontId="2" fillId="0" borderId="0" xfId="0" applyNumberFormat="1" applyFont="1" applyAlignment="1">
      <alignment horizontal="left"/>
    </xf>
    <xf numFmtId="0" fontId="8" fillId="0" borderId="0" xfId="0" applyFont="1"/>
    <xf numFmtId="0" fontId="9" fillId="0" borderId="0" xfId="0" applyFont="1"/>
    <xf numFmtId="0" fontId="2" fillId="4" borderId="0" xfId="0" applyFont="1" applyFill="1"/>
    <xf numFmtId="0" fontId="2" fillId="0" borderId="0" xfId="0" applyFont="1" applyAlignment="1">
      <alignment horizontal="left"/>
    </xf>
    <xf numFmtId="0" fontId="0" fillId="0" borderId="0" xfId="0"/>
    <xf numFmtId="0" fontId="2" fillId="0" borderId="0" xfId="0" applyFont="1"/>
    <xf numFmtId="0" fontId="12" fillId="0" borderId="0" xfId="0" applyFont="1"/>
    <xf numFmtId="0" fontId="12" fillId="0" borderId="9" xfId="0" applyFont="1" applyBorder="1"/>
    <xf numFmtId="0" fontId="13" fillId="0" borderId="12" xfId="0" applyFont="1" applyBorder="1"/>
    <xf numFmtId="0" fontId="13" fillId="0" borderId="13" xfId="0" applyFont="1" applyBorder="1"/>
    <xf numFmtId="0" fontId="12" fillId="0" borderId="14" xfId="0" applyFont="1" applyBorder="1"/>
    <xf numFmtId="0" fontId="12" fillId="0" borderId="7" xfId="0" applyFont="1" applyBorder="1"/>
    <xf numFmtId="0" fontId="12" fillId="0" borderId="16" xfId="0" applyFont="1" applyBorder="1"/>
    <xf numFmtId="0" fontId="13" fillId="0" borderId="6" xfId="0" applyFont="1" applyBorder="1"/>
    <xf numFmtId="0" fontId="14" fillId="0" borderId="0" xfId="0" applyFont="1"/>
    <xf numFmtId="0" fontId="12" fillId="2" borderId="18" xfId="0" applyFont="1" applyFill="1" applyBorder="1"/>
    <xf numFmtId="3" fontId="12" fillId="0" borderId="18" xfId="0" applyNumberFormat="1" applyFont="1" applyBorder="1" applyAlignment="1">
      <alignment horizontal="center" vertical="center"/>
    </xf>
    <xf numFmtId="0" fontId="13" fillId="0" borderId="20" xfId="0" applyFont="1" applyBorder="1"/>
    <xf numFmtId="0" fontId="13" fillId="0" borderId="21" xfId="0" applyFont="1" applyBorder="1"/>
    <xf numFmtId="0" fontId="12" fillId="0" borderId="18" xfId="0" applyFont="1" applyBorder="1" applyAlignment="1">
      <alignment horizontal="center" vertical="center"/>
    </xf>
    <xf numFmtId="164" fontId="12" fillId="0" borderId="18" xfId="0" applyNumberFormat="1" applyFont="1" applyBorder="1" applyAlignment="1">
      <alignment horizontal="center" vertical="center"/>
    </xf>
    <xf numFmtId="0" fontId="12" fillId="0" borderId="19" xfId="0" applyFont="1" applyBorder="1" applyAlignment="1">
      <alignment horizontal="center" wrapText="1"/>
    </xf>
    <xf numFmtId="0" fontId="12" fillId="0" borderId="20" xfId="0" applyFont="1" applyBorder="1" applyAlignment="1">
      <alignment horizontal="center" wrapText="1"/>
    </xf>
    <xf numFmtId="0" fontId="12" fillId="0" borderId="21" xfId="0" applyFont="1" applyBorder="1" applyAlignment="1">
      <alignment horizontal="center" wrapText="1"/>
    </xf>
    <xf numFmtId="0" fontId="12" fillId="0" borderId="17" xfId="0" applyFont="1" applyBorder="1"/>
    <xf numFmtId="17" fontId="12" fillId="2" borderId="18" xfId="0" applyNumberFormat="1" applyFont="1" applyFill="1" applyBorder="1" applyAlignment="1">
      <alignment horizontal="center"/>
    </xf>
    <xf numFmtId="0" fontId="12" fillId="0" borderId="19" xfId="0" applyFont="1" applyBorder="1" applyAlignment="1">
      <alignment horizontal="center"/>
    </xf>
    <xf numFmtId="0" fontId="12" fillId="0" borderId="17" xfId="0" applyFont="1" applyBorder="1" applyAlignment="1">
      <alignment vertical="center"/>
    </xf>
    <xf numFmtId="9" fontId="12" fillId="0" borderId="18" xfId="0" applyNumberFormat="1" applyFont="1" applyBorder="1" applyAlignment="1">
      <alignment horizontal="center" vertical="center"/>
    </xf>
    <xf numFmtId="0" fontId="12" fillId="0" borderId="22" xfId="0" applyFont="1" applyBorder="1" applyAlignment="1">
      <alignment horizontal="center"/>
    </xf>
    <xf numFmtId="0" fontId="12" fillId="0" borderId="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left"/>
    </xf>
    <xf numFmtId="0" fontId="12" fillId="0" borderId="0" xfId="0" applyFont="1" applyAlignment="1">
      <alignment horizontal="center"/>
    </xf>
    <xf numFmtId="0" fontId="12" fillId="0" borderId="25" xfId="0" applyFont="1" applyBorder="1" applyAlignment="1">
      <alignment horizontal="center"/>
    </xf>
    <xf numFmtId="0" fontId="12" fillId="0" borderId="24" xfId="0" applyFont="1" applyBorder="1" applyAlignment="1">
      <alignment horizontal="center"/>
    </xf>
    <xf numFmtId="0" fontId="13" fillId="0" borderId="2" xfId="0" applyFont="1" applyBorder="1"/>
    <xf numFmtId="0" fontId="13" fillId="0" borderId="23" xfId="0" applyFont="1" applyBorder="1"/>
    <xf numFmtId="0" fontId="13" fillId="0" borderId="15" xfId="0" applyFont="1" applyBorder="1"/>
    <xf numFmtId="0" fontId="13" fillId="0" borderId="7" xfId="0" applyFont="1" applyBorder="1"/>
    <xf numFmtId="0" fontId="13" fillId="0" borderId="16" xfId="0" applyFont="1" applyBorder="1"/>
    <xf numFmtId="0" fontId="12" fillId="0" borderId="19" xfId="0" applyFont="1" applyBorder="1" applyAlignment="1">
      <alignment horizontal="left" vertical="center"/>
    </xf>
    <xf numFmtId="0" fontId="12" fillId="0" borderId="19" xfId="0" applyFont="1" applyBorder="1" applyAlignment="1">
      <alignment horizontal="center" vertical="center"/>
    </xf>
    <xf numFmtId="0" fontId="13" fillId="0" borderId="26" xfId="0" applyFont="1" applyBorder="1"/>
    <xf numFmtId="0" fontId="13" fillId="0" borderId="3" xfId="0" applyFont="1" applyBorder="1"/>
    <xf numFmtId="0" fontId="13" fillId="0" borderId="8" xfId="0" applyFont="1" applyBorder="1"/>
    <xf numFmtId="0" fontId="12" fillId="0" borderId="22" xfId="0" applyFont="1" applyBorder="1" applyAlignment="1">
      <alignment horizontal="center" vertical="center"/>
    </xf>
    <xf numFmtId="0" fontId="13" fillId="0" borderId="24" xfId="0" applyFont="1" applyBorder="1"/>
    <xf numFmtId="0" fontId="12" fillId="0" borderId="0" xfId="0" applyFont="1"/>
    <xf numFmtId="0" fontId="13" fillId="0" borderId="5" xfId="0" applyFont="1" applyBorder="1"/>
    <xf numFmtId="2" fontId="12" fillId="0" borderId="18" xfId="0" applyNumberFormat="1" applyFont="1" applyBorder="1" applyAlignment="1">
      <alignment horizontal="center" vertical="center"/>
    </xf>
    <xf numFmtId="0" fontId="12" fillId="2" borderId="18" xfId="0" applyFont="1" applyFill="1" applyBorder="1" applyAlignment="1">
      <alignment horizontal="center" vertical="center"/>
    </xf>
    <xf numFmtId="3" fontId="15" fillId="0" borderId="18" xfId="0" applyNumberFormat="1" applyFont="1" applyBorder="1" applyAlignment="1">
      <alignment horizontal="center" vertical="center"/>
    </xf>
    <xf numFmtId="0" fontId="15" fillId="0" borderId="27" xfId="0" applyFont="1" applyBorder="1" applyAlignment="1">
      <alignment wrapText="1"/>
    </xf>
    <xf numFmtId="3" fontId="15" fillId="0" borderId="28" xfId="0" applyNumberFormat="1" applyFont="1" applyBorder="1" applyAlignment="1">
      <alignment horizontal="center" vertical="center"/>
    </xf>
    <xf numFmtId="0" fontId="12" fillId="2" borderId="28" xfId="0" applyFont="1" applyFill="1" applyBorder="1"/>
    <xf numFmtId="0" fontId="12" fillId="0" borderId="28" xfId="0" applyFont="1" applyBorder="1"/>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6" fillId="0" borderId="10" xfId="0" applyFont="1" applyBorder="1" applyAlignment="1">
      <alignment horizontal="center"/>
    </xf>
    <xf numFmtId="0" fontId="16" fillId="0" borderId="11" xfId="0" applyFont="1" applyBorder="1" applyAlignment="1">
      <alignment horizontal="center"/>
    </xf>
    <xf numFmtId="0" fontId="12" fillId="0" borderId="1" xfId="0" applyFont="1" applyBorder="1" applyAlignment="1">
      <alignment horizontal="center" wrapText="1"/>
    </xf>
    <xf numFmtId="0" fontId="12" fillId="0" borderId="6" xfId="0" applyFont="1" applyBorder="1" applyAlignment="1">
      <alignment horizontal="center"/>
    </xf>
    <xf numFmtId="0" fontId="16" fillId="0" borderId="15" xfId="0" applyFont="1" applyBorder="1" applyAlignment="1">
      <alignment horizontal="center"/>
    </xf>
    <xf numFmtId="0" fontId="12" fillId="3" borderId="19" xfId="0" applyFont="1" applyFill="1" applyBorder="1" applyAlignment="1">
      <alignment horizontal="center" wrapText="1"/>
    </xf>
    <xf numFmtId="0" fontId="16" fillId="0" borderId="17" xfId="0" applyFont="1" applyBorder="1"/>
    <xf numFmtId="0" fontId="16" fillId="2" borderId="18" xfId="0" applyFont="1" applyFill="1" applyBorder="1"/>
    <xf numFmtId="3" fontId="16" fillId="0" borderId="18" xfId="0" applyNumberFormat="1" applyFont="1" applyBorder="1" applyAlignment="1">
      <alignment horizontal="center" vertical="center"/>
    </xf>
    <xf numFmtId="49" fontId="12" fillId="0" borderId="18" xfId="0" applyNumberFormat="1"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left" vertical="center" wrapText="1"/>
    </xf>
    <xf numFmtId="0" fontId="12" fillId="4" borderId="17" xfId="0" applyFont="1" applyFill="1" applyBorder="1"/>
    <xf numFmtId="0" fontId="12" fillId="2" borderId="18" xfId="0" applyFont="1" applyFill="1" applyBorder="1" applyAlignment="1">
      <alignment horizontal="center"/>
    </xf>
    <xf numFmtId="0" fontId="12" fillId="0" borderId="17" xfId="0" applyFont="1" applyBorder="1" applyAlignment="1">
      <alignment horizontal="right"/>
    </xf>
    <xf numFmtId="49" fontId="12" fillId="0" borderId="18" xfId="0" applyNumberFormat="1" applyFont="1" applyBorder="1" applyAlignment="1">
      <alignment horizontal="center"/>
    </xf>
    <xf numFmtId="0" fontId="12" fillId="0" borderId="22" xfId="0" applyFont="1" applyBorder="1" applyAlignment="1">
      <alignment horizontal="left" vertical="center" wrapText="1"/>
    </xf>
    <xf numFmtId="0" fontId="17" fillId="0" borderId="17" xfId="0" applyFont="1" applyBorder="1"/>
    <xf numFmtId="0" fontId="17" fillId="2" borderId="18" xfId="0" applyFont="1" applyFill="1" applyBorder="1" applyAlignment="1">
      <alignment horizontal="center"/>
    </xf>
    <xf numFmtId="0" fontId="17" fillId="0" borderId="18" xfId="0" applyFont="1" applyBorder="1" applyAlignment="1">
      <alignment horizontal="center" vertical="center"/>
    </xf>
    <xf numFmtId="9" fontId="17" fillId="0" borderId="18" xfId="0" applyNumberFormat="1" applyFont="1" applyBorder="1" applyAlignment="1">
      <alignment horizontal="center" vertical="center"/>
    </xf>
    <xf numFmtId="0" fontId="12" fillId="0" borderId="18" xfId="0" applyFont="1" applyBorder="1" applyAlignment="1">
      <alignment horizontal="center"/>
    </xf>
    <xf numFmtId="0" fontId="17" fillId="0" borderId="18" xfId="0" applyFont="1" applyBorder="1"/>
    <xf numFmtId="0" fontId="17" fillId="0" borderId="18" xfId="0" applyFont="1" applyBorder="1" applyAlignment="1">
      <alignment horizontal="center" vertical="center" wrapText="1"/>
    </xf>
    <xf numFmtId="0" fontId="17" fillId="2" borderId="18" xfId="0" applyFont="1" applyFill="1" applyBorder="1"/>
    <xf numFmtId="0" fontId="12" fillId="0" borderId="22" xfId="0" applyFont="1" applyBorder="1" applyAlignment="1">
      <alignment horizontal="left" vertical="center"/>
    </xf>
    <xf numFmtId="0" fontId="12" fillId="0" borderId="18" xfId="0" applyFont="1" applyBorder="1" applyAlignment="1">
      <alignment horizontal="center" wrapText="1"/>
    </xf>
    <xf numFmtId="0" fontId="12" fillId="5" borderId="18" xfId="0" applyFont="1" applyFill="1" applyBorder="1" applyAlignment="1">
      <alignment horizontal="center" wrapText="1"/>
    </xf>
    <xf numFmtId="3" fontId="17" fillId="0" borderId="18" xfId="0" applyNumberFormat="1" applyFont="1" applyBorder="1" applyAlignment="1">
      <alignment horizontal="center" vertical="center"/>
    </xf>
    <xf numFmtId="0" fontId="13" fillId="0" borderId="20" xfId="0" applyFont="1" applyBorder="1" applyAlignment="1">
      <alignment wrapText="1"/>
    </xf>
    <xf numFmtId="0" fontId="13" fillId="0" borderId="2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994"/>
  <sheetViews>
    <sheetView tabSelected="1" workbookViewId="0">
      <selection activeCell="H78" sqref="H78"/>
    </sheetView>
  </sheetViews>
  <sheetFormatPr defaultColWidth="14.453125" defaultRowHeight="15" customHeight="1"/>
  <cols>
    <col min="1" max="1" width="4.26953125" customWidth="1"/>
    <col min="2" max="2" width="29" customWidth="1"/>
    <col min="3" max="3" width="19.7265625" customWidth="1"/>
    <col min="4" max="4" width="23.26953125" customWidth="1"/>
    <col min="5" max="5" width="23.81640625" customWidth="1"/>
    <col min="6" max="6" width="24.453125" customWidth="1"/>
    <col min="7" max="7" width="14.81640625" customWidth="1"/>
    <col min="8" max="8" width="49.08984375" customWidth="1"/>
    <col min="9" max="9" width="12.453125" customWidth="1"/>
    <col min="10" max="10" width="48.08984375" customWidth="1"/>
    <col min="11" max="11" width="26.7265625" customWidth="1"/>
    <col min="12" max="12" width="11.08984375" customWidth="1"/>
    <col min="13" max="13" width="12.7265625" customWidth="1"/>
    <col min="14" max="26" width="8.7265625" customWidth="1"/>
  </cols>
  <sheetData>
    <row r="2" spans="2:6" ht="17.5">
      <c r="B2" s="1" t="s">
        <v>0</v>
      </c>
    </row>
    <row r="3" spans="2:6" ht="14.5">
      <c r="B3" s="2"/>
    </row>
    <row r="4" spans="2:6" ht="14.5">
      <c r="B4" s="3" t="s">
        <v>1</v>
      </c>
    </row>
    <row r="5" spans="2:6" ht="14.5">
      <c r="B5" s="2" t="s">
        <v>2</v>
      </c>
    </row>
    <row r="6" spans="2:6" ht="14.5">
      <c r="B6" s="2"/>
    </row>
    <row r="7" spans="2:6" ht="14.5">
      <c r="B7" s="2"/>
    </row>
    <row r="8" spans="2:6" ht="14.5">
      <c r="B8" s="3" t="s">
        <v>3</v>
      </c>
    </row>
    <row r="9" spans="2:6" ht="14.5">
      <c r="B9" s="4" t="s">
        <v>4</v>
      </c>
    </row>
    <row r="11" spans="2:6" ht="14.5">
      <c r="B11" s="5" t="s">
        <v>5</v>
      </c>
      <c r="C11" s="6" t="s">
        <v>6</v>
      </c>
      <c r="D11" s="7"/>
      <c r="E11" s="7"/>
      <c r="F11" s="8"/>
    </row>
    <row r="12" spans="2:6" ht="14.5">
      <c r="B12" s="9">
        <v>1</v>
      </c>
      <c r="C12" s="10" t="s">
        <v>7</v>
      </c>
      <c r="F12" s="11"/>
    </row>
    <row r="13" spans="2:6" ht="14.5">
      <c r="B13" s="9">
        <v>2</v>
      </c>
      <c r="C13" s="10" t="s">
        <v>8</v>
      </c>
      <c r="F13" s="11"/>
    </row>
    <row r="14" spans="2:6" ht="14.5">
      <c r="B14" s="9">
        <v>3</v>
      </c>
      <c r="C14" s="10" t="s">
        <v>9</v>
      </c>
      <c r="F14" s="11"/>
    </row>
    <row r="15" spans="2:6" ht="14.5">
      <c r="B15" s="9">
        <v>4</v>
      </c>
      <c r="C15" s="10" t="s">
        <v>10</v>
      </c>
      <c r="F15" s="11"/>
    </row>
    <row r="16" spans="2:6" ht="14.5">
      <c r="B16" s="9">
        <v>5</v>
      </c>
      <c r="C16" s="10" t="s">
        <v>11</v>
      </c>
      <c r="F16" s="11"/>
    </row>
    <row r="17" spans="2:11" ht="14.5">
      <c r="B17" s="9">
        <v>6</v>
      </c>
      <c r="C17" s="10" t="s">
        <v>12</v>
      </c>
      <c r="F17" s="11"/>
    </row>
    <row r="18" spans="2:11" ht="14.5">
      <c r="B18" s="9">
        <v>7</v>
      </c>
      <c r="C18" s="10" t="s">
        <v>13</v>
      </c>
      <c r="F18" s="11"/>
    </row>
    <row r="19" spans="2:11" ht="14.5">
      <c r="B19" s="9">
        <v>8</v>
      </c>
      <c r="C19" s="10" t="s">
        <v>12</v>
      </c>
      <c r="F19" s="11"/>
    </row>
    <row r="20" spans="2:11" ht="14.5">
      <c r="B20" s="9">
        <v>9</v>
      </c>
      <c r="C20" s="10" t="s">
        <v>14</v>
      </c>
      <c r="F20" s="11"/>
    </row>
    <row r="21" spans="2:11" ht="14.5">
      <c r="B21" s="9">
        <v>10</v>
      </c>
      <c r="C21" s="10" t="s">
        <v>12</v>
      </c>
      <c r="F21" s="11"/>
    </row>
    <row r="22" spans="2:11" ht="14.5">
      <c r="B22" s="12">
        <v>11</v>
      </c>
      <c r="C22" s="13" t="s">
        <v>15</v>
      </c>
      <c r="D22" s="13"/>
      <c r="E22" s="13"/>
      <c r="F22" s="14"/>
    </row>
    <row r="24" spans="2:11" ht="14.5">
      <c r="B24" s="3" t="s">
        <v>16</v>
      </c>
      <c r="C24" s="2"/>
      <c r="D24" s="2"/>
      <c r="E24" s="2"/>
      <c r="F24" s="2"/>
      <c r="G24" s="2"/>
      <c r="H24" s="2"/>
      <c r="I24" s="2"/>
      <c r="J24" s="2"/>
      <c r="K24" s="2"/>
    </row>
    <row r="25" spans="2:11" ht="14.5">
      <c r="B25" s="21" t="s">
        <v>17</v>
      </c>
      <c r="C25" s="22"/>
      <c r="D25" s="22"/>
      <c r="E25" s="22"/>
      <c r="F25" s="22"/>
      <c r="G25" s="22"/>
      <c r="H25" s="22"/>
      <c r="I25" s="22"/>
      <c r="J25" s="22"/>
      <c r="K25" s="22"/>
    </row>
    <row r="26" spans="2:11" ht="14.5">
      <c r="B26" s="2"/>
      <c r="C26" s="2"/>
      <c r="D26" s="2"/>
      <c r="E26" s="2"/>
      <c r="F26" s="2"/>
      <c r="G26" s="2"/>
      <c r="H26" s="2"/>
      <c r="I26" s="2"/>
      <c r="J26" s="2"/>
      <c r="K26" s="2"/>
    </row>
    <row r="27" spans="2:11" ht="14.5">
      <c r="B27" s="3" t="s">
        <v>18</v>
      </c>
      <c r="C27" s="2"/>
      <c r="D27" s="2"/>
      <c r="E27" s="2"/>
      <c r="F27" s="2"/>
      <c r="G27" s="2"/>
      <c r="H27" s="2"/>
      <c r="I27" s="2"/>
      <c r="J27" s="2"/>
      <c r="K27" s="2"/>
    </row>
    <row r="28" spans="2:11" ht="14.5">
      <c r="B28" s="23" t="s">
        <v>19</v>
      </c>
      <c r="C28" s="22"/>
      <c r="D28" s="22"/>
      <c r="E28" s="2"/>
      <c r="F28" s="2"/>
      <c r="G28" s="2"/>
      <c r="H28" s="2"/>
      <c r="I28" s="2"/>
      <c r="J28" s="2"/>
      <c r="K28" s="2"/>
    </row>
    <row r="29" spans="2:11" ht="14.5">
      <c r="B29" s="2"/>
      <c r="C29" s="2"/>
      <c r="D29" s="2"/>
      <c r="E29" s="2"/>
      <c r="F29" s="2"/>
      <c r="G29" s="2"/>
      <c r="H29" s="2"/>
      <c r="I29" s="2"/>
      <c r="J29" s="2"/>
      <c r="K29" s="2"/>
    </row>
    <row r="30" spans="2:11" ht="14.5">
      <c r="B30" s="2" t="s">
        <v>20</v>
      </c>
      <c r="C30" s="2"/>
      <c r="D30" s="2"/>
      <c r="E30" s="2"/>
      <c r="F30" s="2"/>
      <c r="G30" s="2"/>
      <c r="H30" s="2"/>
      <c r="I30" s="2"/>
      <c r="J30" s="2"/>
      <c r="K30" s="2"/>
    </row>
    <row r="31" spans="2:11" ht="14.5">
      <c r="B31" s="2" t="s">
        <v>21</v>
      </c>
      <c r="C31" s="2"/>
      <c r="D31" s="2"/>
      <c r="E31" s="2"/>
      <c r="F31" s="2"/>
      <c r="G31" s="2"/>
      <c r="H31" s="2"/>
      <c r="I31" s="2"/>
      <c r="J31" s="2"/>
      <c r="K31" s="2"/>
    </row>
    <row r="32" spans="2:11" ht="14.5">
      <c r="B32" s="2" t="s">
        <v>22</v>
      </c>
      <c r="C32" s="2"/>
      <c r="D32" s="2"/>
      <c r="E32" s="2"/>
      <c r="F32" s="2"/>
      <c r="G32" s="2"/>
      <c r="H32" s="2"/>
      <c r="I32" s="2"/>
      <c r="J32" s="2"/>
      <c r="K32" s="2"/>
    </row>
    <row r="33" spans="2:12" ht="14.5">
      <c r="B33" s="2" t="s">
        <v>23</v>
      </c>
      <c r="C33" s="2"/>
      <c r="D33" s="2"/>
      <c r="E33" s="2"/>
      <c r="F33" s="2"/>
      <c r="G33" s="2"/>
      <c r="H33" s="2"/>
      <c r="I33" s="2"/>
      <c r="J33" s="2"/>
      <c r="K33" s="2"/>
    </row>
    <row r="34" spans="2:12" ht="14.5">
      <c r="B34" s="2" t="s">
        <v>24</v>
      </c>
      <c r="C34" s="2"/>
      <c r="D34" s="2"/>
      <c r="E34" s="2"/>
      <c r="F34" s="2"/>
      <c r="G34" s="2"/>
      <c r="H34" s="2"/>
      <c r="I34" s="2"/>
      <c r="J34" s="2"/>
      <c r="K34" s="2"/>
    </row>
    <row r="35" spans="2:12" ht="14.5">
      <c r="B35" s="2" t="s">
        <v>25</v>
      </c>
      <c r="C35" s="2"/>
      <c r="D35" s="2"/>
      <c r="E35" s="2"/>
      <c r="F35" s="2"/>
      <c r="G35" s="2"/>
      <c r="H35" s="2"/>
      <c r="I35" s="2"/>
      <c r="J35" s="2"/>
      <c r="K35" s="2"/>
    </row>
    <row r="36" spans="2:12" ht="14.5">
      <c r="B36" s="2"/>
      <c r="C36" s="15"/>
      <c r="D36" s="15"/>
      <c r="E36" s="15"/>
      <c r="F36" s="15"/>
      <c r="G36" s="15"/>
      <c r="H36" s="15"/>
      <c r="I36" s="15"/>
      <c r="J36" s="15"/>
      <c r="K36" s="15"/>
    </row>
    <row r="37" spans="2:12" ht="14.5">
      <c r="B37" s="21" t="s">
        <v>26</v>
      </c>
      <c r="C37" s="22"/>
      <c r="D37" s="22"/>
      <c r="E37" s="22"/>
      <c r="F37" s="22"/>
      <c r="G37" s="22"/>
      <c r="H37" s="22"/>
      <c r="I37" s="22"/>
      <c r="J37" s="22"/>
      <c r="K37" s="22"/>
    </row>
    <row r="38" spans="2:12" ht="14.5">
      <c r="B38" s="2"/>
      <c r="C38" s="2"/>
      <c r="D38" s="2"/>
      <c r="E38" s="2"/>
      <c r="F38" s="2"/>
      <c r="G38" s="2"/>
      <c r="H38" s="2"/>
      <c r="I38" s="2"/>
      <c r="J38" s="2"/>
      <c r="K38" s="2"/>
    </row>
    <row r="39" spans="2:12" ht="14.5">
      <c r="B39" s="16" t="s">
        <v>27</v>
      </c>
      <c r="C39" s="2"/>
      <c r="D39" s="2"/>
      <c r="E39" s="2"/>
      <c r="F39" s="2"/>
      <c r="G39" s="2"/>
      <c r="H39" s="2"/>
      <c r="I39" s="2"/>
      <c r="J39" s="2"/>
      <c r="K39" s="2"/>
    </row>
    <row r="42" spans="2:12" ht="14.5">
      <c r="B42" s="24" t="s">
        <v>28</v>
      </c>
      <c r="C42" s="24"/>
      <c r="D42" s="24"/>
      <c r="E42" s="24"/>
      <c r="F42" s="24"/>
      <c r="G42" s="24"/>
      <c r="H42" s="24"/>
      <c r="I42" s="24"/>
      <c r="J42" s="24"/>
      <c r="K42" s="24"/>
      <c r="L42" s="24"/>
    </row>
    <row r="43" spans="2:12" ht="14.5">
      <c r="B43" s="25"/>
      <c r="C43" s="77" t="s">
        <v>29</v>
      </c>
      <c r="D43" s="77" t="s">
        <v>30</v>
      </c>
      <c r="E43" s="77" t="s">
        <v>31</v>
      </c>
      <c r="F43" s="77" t="s">
        <v>32</v>
      </c>
      <c r="G43" s="78" t="s">
        <v>33</v>
      </c>
      <c r="H43" s="26"/>
      <c r="I43" s="26"/>
      <c r="J43" s="26"/>
      <c r="K43" s="26"/>
      <c r="L43" s="27"/>
    </row>
    <row r="44" spans="2:12" ht="49.5" customHeight="1">
      <c r="B44" s="28" t="s">
        <v>34</v>
      </c>
      <c r="C44" s="79" t="s">
        <v>35</v>
      </c>
      <c r="D44" s="80" t="s">
        <v>36</v>
      </c>
      <c r="E44" s="80" t="s">
        <v>36</v>
      </c>
      <c r="F44" s="80" t="s">
        <v>36</v>
      </c>
      <c r="G44" s="81"/>
      <c r="H44" s="29"/>
      <c r="I44" s="29"/>
      <c r="J44" s="29"/>
      <c r="K44" s="29"/>
      <c r="L44" s="30"/>
    </row>
    <row r="45" spans="2:12" ht="14.5">
      <c r="B45" s="28" t="s">
        <v>37</v>
      </c>
      <c r="C45" s="31"/>
      <c r="D45" s="80" t="s">
        <v>38</v>
      </c>
      <c r="E45" s="80" t="s">
        <v>39</v>
      </c>
      <c r="F45" s="80" t="s">
        <v>38</v>
      </c>
      <c r="G45" s="32" t="s">
        <v>40</v>
      </c>
      <c r="H45" s="29"/>
      <c r="I45" s="29"/>
      <c r="J45" s="29"/>
      <c r="K45" s="29"/>
      <c r="L45" s="30"/>
    </row>
    <row r="46" spans="2:12" ht="14.5">
      <c r="B46" s="42" t="s">
        <v>94</v>
      </c>
      <c r="C46" s="33"/>
      <c r="D46" s="34">
        <v>290000</v>
      </c>
      <c r="E46" s="34">
        <v>333000</v>
      </c>
      <c r="F46" s="34">
        <v>315000</v>
      </c>
      <c r="G46" s="82"/>
      <c r="H46" s="35"/>
      <c r="I46" s="35"/>
      <c r="J46" s="35"/>
      <c r="K46" s="35"/>
      <c r="L46" s="36"/>
    </row>
    <row r="47" spans="2:12" ht="15.75" customHeight="1">
      <c r="B47" s="42" t="s">
        <v>95</v>
      </c>
      <c r="C47" s="37">
        <v>73.099999999999994</v>
      </c>
      <c r="D47" s="38">
        <v>60</v>
      </c>
      <c r="E47" s="38">
        <v>71.2</v>
      </c>
      <c r="F47" s="38">
        <v>78</v>
      </c>
      <c r="G47" s="39"/>
      <c r="H47" s="40"/>
      <c r="I47" s="40"/>
      <c r="J47" s="40"/>
      <c r="K47" s="40"/>
      <c r="L47" s="41"/>
    </row>
    <row r="48" spans="2:12" ht="15.75" customHeight="1">
      <c r="B48" s="83" t="s">
        <v>96</v>
      </c>
      <c r="C48" s="84"/>
      <c r="D48" s="85">
        <f t="shared" ref="D48:F48" si="0">D46/D47</f>
        <v>4833.333333333333</v>
      </c>
      <c r="E48" s="85">
        <f t="shared" si="0"/>
        <v>4676.9662921348308</v>
      </c>
      <c r="F48" s="85">
        <f t="shared" si="0"/>
        <v>4038.4615384615386</v>
      </c>
      <c r="G48" s="39"/>
      <c r="H48" s="40"/>
      <c r="I48" s="40"/>
      <c r="J48" s="40"/>
      <c r="K48" s="40"/>
      <c r="L48" s="41"/>
    </row>
    <row r="49" spans="2:12" ht="15.75" customHeight="1">
      <c r="B49" s="42" t="s">
        <v>41</v>
      </c>
      <c r="C49" s="43">
        <v>45029</v>
      </c>
      <c r="D49" s="86" t="s">
        <v>42</v>
      </c>
      <c r="E49" s="86" t="s">
        <v>43</v>
      </c>
      <c r="F49" s="86" t="s">
        <v>44</v>
      </c>
      <c r="G49" s="44"/>
      <c r="H49" s="35"/>
      <c r="I49" s="35"/>
      <c r="J49" s="35"/>
      <c r="K49" s="35"/>
      <c r="L49" s="36"/>
    </row>
    <row r="50" spans="2:12" ht="29.5" customHeight="1">
      <c r="B50" s="45" t="s">
        <v>45</v>
      </c>
      <c r="C50" s="33"/>
      <c r="D50" s="87" t="s">
        <v>46</v>
      </c>
      <c r="E50" s="87" t="s">
        <v>47</v>
      </c>
      <c r="F50" s="87" t="s">
        <v>48</v>
      </c>
      <c r="G50" s="88" t="s">
        <v>49</v>
      </c>
      <c r="H50" s="35"/>
      <c r="I50" s="35"/>
      <c r="J50" s="35"/>
      <c r="K50" s="35"/>
      <c r="L50" s="36"/>
    </row>
    <row r="51" spans="2:12" ht="15.75" customHeight="1">
      <c r="B51" s="42" t="s">
        <v>50</v>
      </c>
      <c r="C51" s="33"/>
      <c r="D51" s="46">
        <v>-0.1</v>
      </c>
      <c r="E51" s="46">
        <v>-0.1</v>
      </c>
      <c r="F51" s="46">
        <v>-0.05</v>
      </c>
      <c r="G51" s="47"/>
      <c r="H51" s="48"/>
      <c r="I51" s="48"/>
      <c r="J51" s="48"/>
      <c r="K51" s="48"/>
      <c r="L51" s="49"/>
    </row>
    <row r="52" spans="2:12" ht="15.75" customHeight="1">
      <c r="B52" s="89" t="s">
        <v>51</v>
      </c>
      <c r="C52" s="33"/>
      <c r="D52" s="34">
        <f t="shared" ref="D52:F52" si="1">D51*D48</f>
        <v>-483.33333333333331</v>
      </c>
      <c r="E52" s="34">
        <f t="shared" si="1"/>
        <v>-467.69662921348311</v>
      </c>
      <c r="F52" s="34">
        <f t="shared" si="1"/>
        <v>-201.92307692307693</v>
      </c>
      <c r="G52" s="50"/>
      <c r="H52" s="51"/>
      <c r="I52" s="51"/>
      <c r="J52" s="51"/>
      <c r="K52" s="51"/>
      <c r="L52" s="52"/>
    </row>
    <row r="53" spans="2:12" ht="15.75" customHeight="1">
      <c r="B53" s="83" t="s">
        <v>97</v>
      </c>
      <c r="C53" s="90"/>
      <c r="D53" s="85">
        <f t="shared" ref="D53:F53" si="2">D48*(1+D51)</f>
        <v>4350</v>
      </c>
      <c r="E53" s="85">
        <f t="shared" si="2"/>
        <v>4209.2696629213478</v>
      </c>
      <c r="F53" s="85">
        <f t="shared" si="2"/>
        <v>3836.5384615384614</v>
      </c>
      <c r="G53" s="53"/>
      <c r="H53" s="51"/>
      <c r="I53" s="51"/>
      <c r="J53" s="51"/>
      <c r="K53" s="51"/>
      <c r="L53" s="52"/>
    </row>
    <row r="54" spans="2:12" ht="15.75" customHeight="1">
      <c r="B54" s="91" t="s">
        <v>52</v>
      </c>
      <c r="C54" s="92" t="s">
        <v>53</v>
      </c>
      <c r="D54" s="86" t="s">
        <v>54</v>
      </c>
      <c r="E54" s="86" t="s">
        <v>53</v>
      </c>
      <c r="F54" s="86" t="s">
        <v>54</v>
      </c>
      <c r="G54" s="93" t="s">
        <v>55</v>
      </c>
      <c r="H54" s="54"/>
      <c r="I54" s="54"/>
      <c r="J54" s="54"/>
      <c r="K54" s="54"/>
      <c r="L54" s="55"/>
    </row>
    <row r="55" spans="2:12" ht="15.75" customHeight="1">
      <c r="B55" s="94" t="s">
        <v>56</v>
      </c>
      <c r="C55" s="95"/>
      <c r="D55" s="96" t="s">
        <v>57</v>
      </c>
      <c r="E55" s="96" t="s">
        <v>58</v>
      </c>
      <c r="F55" s="96" t="s">
        <v>57</v>
      </c>
      <c r="G55" s="56"/>
      <c r="H55" s="57"/>
      <c r="I55" s="57"/>
      <c r="J55" s="57"/>
      <c r="K55" s="57"/>
      <c r="L55" s="58"/>
    </row>
    <row r="56" spans="2:12" ht="15.75" customHeight="1">
      <c r="B56" s="94" t="s">
        <v>59</v>
      </c>
      <c r="C56" s="95"/>
      <c r="D56" s="97">
        <v>-0.05</v>
      </c>
      <c r="E56" s="97">
        <v>0</v>
      </c>
      <c r="F56" s="97">
        <v>-0.05</v>
      </c>
      <c r="G56" s="59"/>
      <c r="H56" s="35"/>
      <c r="I56" s="35"/>
      <c r="J56" s="35"/>
      <c r="K56" s="35"/>
      <c r="L56" s="36"/>
    </row>
    <row r="57" spans="2:12" ht="15.75" customHeight="1">
      <c r="B57" s="91" t="s">
        <v>60</v>
      </c>
      <c r="C57" s="92" t="s">
        <v>61</v>
      </c>
      <c r="D57" s="86" t="s">
        <v>62</v>
      </c>
      <c r="E57" s="86" t="s">
        <v>63</v>
      </c>
      <c r="F57" s="86" t="s">
        <v>61</v>
      </c>
      <c r="G57" s="93" t="s">
        <v>64</v>
      </c>
      <c r="H57" s="54"/>
      <c r="I57" s="54"/>
      <c r="J57" s="54"/>
      <c r="K57" s="54"/>
      <c r="L57" s="55"/>
    </row>
    <row r="58" spans="2:12" ht="15.75" customHeight="1">
      <c r="B58" s="94" t="s">
        <v>56</v>
      </c>
      <c r="C58" s="95"/>
      <c r="D58" s="96" t="s">
        <v>57</v>
      </c>
      <c r="E58" s="96" t="s">
        <v>57</v>
      </c>
      <c r="F58" s="96" t="s">
        <v>58</v>
      </c>
      <c r="G58" s="56"/>
      <c r="H58" s="57"/>
      <c r="I58" s="57"/>
      <c r="J58" s="57"/>
      <c r="K58" s="57"/>
      <c r="L58" s="58"/>
    </row>
    <row r="59" spans="2:12" ht="15.75" customHeight="1">
      <c r="B59" s="94" t="s">
        <v>59</v>
      </c>
      <c r="C59" s="95"/>
      <c r="D59" s="97">
        <v>-0.05</v>
      </c>
      <c r="E59" s="97">
        <v>-0.05</v>
      </c>
      <c r="F59" s="97">
        <v>0</v>
      </c>
      <c r="G59" s="59"/>
      <c r="H59" s="35"/>
      <c r="I59" s="35"/>
      <c r="J59" s="35"/>
      <c r="K59" s="35"/>
      <c r="L59" s="36"/>
    </row>
    <row r="60" spans="2:12" ht="15.75" customHeight="1">
      <c r="B60" s="91" t="s">
        <v>95</v>
      </c>
      <c r="C60" s="98">
        <f t="shared" ref="C60:E60" si="3">C47</f>
        <v>73.099999999999994</v>
      </c>
      <c r="D60" s="38">
        <f t="shared" si="3"/>
        <v>60</v>
      </c>
      <c r="E60" s="38">
        <f t="shared" si="3"/>
        <v>71.2</v>
      </c>
      <c r="F60" s="38">
        <v>78</v>
      </c>
      <c r="G60" s="93" t="s">
        <v>65</v>
      </c>
      <c r="H60" s="54"/>
      <c r="I60" s="54"/>
      <c r="J60" s="54"/>
      <c r="K60" s="54"/>
      <c r="L60" s="55"/>
    </row>
    <row r="61" spans="2:12" ht="45.5" customHeight="1">
      <c r="B61" s="94" t="s">
        <v>56</v>
      </c>
      <c r="C61" s="99"/>
      <c r="D61" s="100" t="s">
        <v>66</v>
      </c>
      <c r="E61" s="96" t="s">
        <v>58</v>
      </c>
      <c r="F61" s="100" t="s">
        <v>67</v>
      </c>
      <c r="G61" s="56"/>
      <c r="H61" s="57"/>
      <c r="I61" s="57"/>
      <c r="J61" s="57"/>
      <c r="K61" s="57"/>
      <c r="L61" s="58"/>
    </row>
    <row r="62" spans="2:12" ht="15.75" customHeight="1">
      <c r="B62" s="94" t="s">
        <v>59</v>
      </c>
      <c r="C62" s="101"/>
      <c r="D62" s="97">
        <v>-0.05</v>
      </c>
      <c r="E62" s="97">
        <v>0</v>
      </c>
      <c r="F62" s="97">
        <v>0.05</v>
      </c>
      <c r="G62" s="60"/>
      <c r="H62" s="35"/>
      <c r="I62" s="35"/>
      <c r="J62" s="35"/>
      <c r="K62" s="35"/>
      <c r="L62" s="61"/>
    </row>
    <row r="63" spans="2:12" ht="15.75" customHeight="1">
      <c r="B63" s="91" t="s">
        <v>68</v>
      </c>
      <c r="C63" s="98" t="s">
        <v>69</v>
      </c>
      <c r="D63" s="46" t="s">
        <v>69</v>
      </c>
      <c r="E63" s="46" t="s">
        <v>70</v>
      </c>
      <c r="F63" s="37" t="s">
        <v>70</v>
      </c>
      <c r="G63" s="102" t="s">
        <v>71</v>
      </c>
      <c r="H63" s="54"/>
      <c r="I63" s="54"/>
      <c r="J63" s="54"/>
      <c r="K63" s="54"/>
      <c r="L63" s="62"/>
    </row>
    <row r="64" spans="2:12" ht="15.75" customHeight="1">
      <c r="B64" s="94" t="s">
        <v>56</v>
      </c>
      <c r="C64" s="101"/>
      <c r="D64" s="96" t="s">
        <v>58</v>
      </c>
      <c r="E64" s="97" t="s">
        <v>72</v>
      </c>
      <c r="F64" s="97" t="s">
        <v>72</v>
      </c>
      <c r="G64" s="56"/>
      <c r="H64" s="57"/>
      <c r="I64" s="57"/>
      <c r="J64" s="57"/>
      <c r="K64" s="57"/>
      <c r="L64" s="63"/>
    </row>
    <row r="65" spans="2:12" ht="15.75" customHeight="1">
      <c r="B65" s="94" t="s">
        <v>59</v>
      </c>
      <c r="C65" s="101"/>
      <c r="D65" s="97">
        <v>0</v>
      </c>
      <c r="E65" s="97">
        <v>0.05</v>
      </c>
      <c r="F65" s="97">
        <v>0.05</v>
      </c>
      <c r="G65" s="60"/>
      <c r="H65" s="35"/>
      <c r="I65" s="35"/>
      <c r="J65" s="35"/>
      <c r="K65" s="35"/>
      <c r="L65" s="61"/>
    </row>
    <row r="66" spans="2:12" ht="15.75" customHeight="1">
      <c r="B66" s="91" t="s">
        <v>73</v>
      </c>
      <c r="C66" s="103" t="s">
        <v>74</v>
      </c>
      <c r="D66" s="96" t="s">
        <v>74</v>
      </c>
      <c r="E66" s="100" t="s">
        <v>75</v>
      </c>
      <c r="F66" s="96" t="s">
        <v>74</v>
      </c>
      <c r="G66" s="93" t="s">
        <v>76</v>
      </c>
      <c r="H66" s="54"/>
      <c r="I66" s="54"/>
      <c r="J66" s="54"/>
      <c r="K66" s="54"/>
      <c r="L66" s="62"/>
    </row>
    <row r="67" spans="2:12" ht="28.5" customHeight="1">
      <c r="B67" s="94" t="s">
        <v>56</v>
      </c>
      <c r="C67" s="101"/>
      <c r="D67" s="96" t="s">
        <v>58</v>
      </c>
      <c r="E67" s="96" t="s">
        <v>57</v>
      </c>
      <c r="F67" s="96" t="s">
        <v>58</v>
      </c>
      <c r="G67" s="56"/>
      <c r="H67" s="57"/>
      <c r="I67" s="57"/>
      <c r="J67" s="57"/>
      <c r="K67" s="57"/>
      <c r="L67" s="63"/>
    </row>
    <row r="68" spans="2:12" ht="15.75" customHeight="1">
      <c r="B68" s="94" t="s">
        <v>59</v>
      </c>
      <c r="C68" s="101"/>
      <c r="D68" s="97">
        <v>0</v>
      </c>
      <c r="E68" s="97">
        <v>-0.05</v>
      </c>
      <c r="F68" s="97">
        <v>0</v>
      </c>
      <c r="G68" s="64" t="s">
        <v>77</v>
      </c>
      <c r="H68" s="54"/>
      <c r="I68" s="54"/>
      <c r="J68" s="54"/>
      <c r="K68" s="54"/>
      <c r="L68" s="62"/>
    </row>
    <row r="69" spans="2:12" ht="15.75" customHeight="1">
      <c r="B69" s="91" t="s">
        <v>78</v>
      </c>
      <c r="C69" s="104" t="s">
        <v>69</v>
      </c>
      <c r="D69" s="97" t="s">
        <v>70</v>
      </c>
      <c r="E69" s="97" t="s">
        <v>69</v>
      </c>
      <c r="F69" s="96" t="s">
        <v>69</v>
      </c>
      <c r="G69" s="65"/>
      <c r="H69" s="66"/>
      <c r="I69" s="66"/>
      <c r="J69" s="66"/>
      <c r="K69" s="66"/>
      <c r="L69" s="67"/>
    </row>
    <row r="70" spans="2:12" ht="15.75" customHeight="1">
      <c r="B70" s="94" t="s">
        <v>56</v>
      </c>
      <c r="C70" s="101"/>
      <c r="D70" s="97" t="s">
        <v>72</v>
      </c>
      <c r="E70" s="96" t="s">
        <v>79</v>
      </c>
      <c r="F70" s="96" t="s">
        <v>58</v>
      </c>
      <c r="G70" s="65"/>
      <c r="H70" s="66"/>
      <c r="I70" s="66"/>
      <c r="J70" s="66"/>
      <c r="K70" s="66"/>
      <c r="L70" s="67"/>
    </row>
    <row r="71" spans="2:12" ht="15.75" customHeight="1">
      <c r="B71" s="94" t="s">
        <v>59</v>
      </c>
      <c r="C71" s="101"/>
      <c r="D71" s="97">
        <v>0.05</v>
      </c>
      <c r="E71" s="97">
        <v>0</v>
      </c>
      <c r="F71" s="97">
        <v>0</v>
      </c>
      <c r="G71" s="65"/>
      <c r="H71" s="66"/>
      <c r="I71" s="66"/>
      <c r="J71" s="66"/>
      <c r="K71" s="66"/>
      <c r="L71" s="67"/>
    </row>
    <row r="72" spans="2:12" ht="15.75" customHeight="1">
      <c r="B72" s="94" t="s">
        <v>80</v>
      </c>
      <c r="C72" s="101"/>
      <c r="D72" s="97">
        <f t="shared" ref="D72:F72" si="4">D56+D59+D62+D65+D68+D71</f>
        <v>-0.10000000000000002</v>
      </c>
      <c r="E72" s="97">
        <f t="shared" si="4"/>
        <v>-0.05</v>
      </c>
      <c r="F72" s="97">
        <f t="shared" si="4"/>
        <v>0.05</v>
      </c>
      <c r="G72" s="65"/>
      <c r="H72" s="66"/>
      <c r="I72" s="66"/>
      <c r="J72" s="66"/>
      <c r="K72" s="66"/>
      <c r="L72" s="67"/>
    </row>
    <row r="73" spans="2:12" ht="15.75" customHeight="1">
      <c r="B73" s="94" t="s">
        <v>101</v>
      </c>
      <c r="C73" s="101"/>
      <c r="D73" s="105">
        <f t="shared" ref="D73:F73" si="5">D53*D72</f>
        <v>-435.00000000000006</v>
      </c>
      <c r="E73" s="105">
        <f t="shared" si="5"/>
        <v>-210.4634831460674</v>
      </c>
      <c r="F73" s="105">
        <f t="shared" si="5"/>
        <v>191.82692307692309</v>
      </c>
      <c r="G73" s="65"/>
      <c r="H73" s="66"/>
      <c r="I73" s="66"/>
      <c r="J73" s="66"/>
      <c r="K73" s="66"/>
      <c r="L73" s="67"/>
    </row>
    <row r="74" spans="2:12" ht="15.75" customHeight="1">
      <c r="B74" s="83" t="s">
        <v>98</v>
      </c>
      <c r="C74" s="84"/>
      <c r="D74" s="85">
        <f t="shared" ref="D74:F74" si="6">D53*(1+D72)</f>
        <v>3915</v>
      </c>
      <c r="E74" s="85">
        <f t="shared" si="6"/>
        <v>3998.8061797752803</v>
      </c>
      <c r="F74" s="85">
        <f t="shared" si="6"/>
        <v>4028.3653846153848</v>
      </c>
      <c r="G74" s="56"/>
      <c r="H74" s="57"/>
      <c r="I74" s="57"/>
      <c r="J74" s="57"/>
      <c r="K74" s="57"/>
      <c r="L74" s="63"/>
    </row>
    <row r="75" spans="2:12" ht="15.75" customHeight="1">
      <c r="B75" s="42" t="s">
        <v>81</v>
      </c>
      <c r="C75" s="33"/>
      <c r="D75" s="46">
        <f t="shared" ref="D75:F75" si="7">ABS(D51)+ABS(D56)+ABS(D59)+ABS(D62)+ABS(D65)+ABS(D68)+ABS(D71)</f>
        <v>0.3</v>
      </c>
      <c r="E75" s="46">
        <f t="shared" si="7"/>
        <v>0.25</v>
      </c>
      <c r="F75" s="46">
        <f t="shared" si="7"/>
        <v>0.2</v>
      </c>
      <c r="G75" s="59" t="s">
        <v>82</v>
      </c>
      <c r="H75" s="35"/>
      <c r="I75" s="35"/>
      <c r="J75" s="35"/>
      <c r="K75" s="35"/>
      <c r="L75" s="36"/>
    </row>
    <row r="76" spans="2:12" ht="32" customHeight="1">
      <c r="B76" s="42" t="s">
        <v>83</v>
      </c>
      <c r="C76" s="68">
        <f>D76+E76+F76</f>
        <v>1</v>
      </c>
      <c r="D76" s="68">
        <v>0.2</v>
      </c>
      <c r="E76" s="68">
        <v>0.3</v>
      </c>
      <c r="F76" s="68">
        <v>0.5</v>
      </c>
      <c r="G76" s="88" t="s">
        <v>84</v>
      </c>
      <c r="H76" s="106"/>
      <c r="I76" s="106"/>
      <c r="J76" s="106"/>
      <c r="K76" s="106"/>
      <c r="L76" s="107"/>
    </row>
    <row r="77" spans="2:12" ht="15.75" customHeight="1">
      <c r="B77" s="42" t="s">
        <v>99</v>
      </c>
      <c r="C77" s="69"/>
      <c r="D77" s="70">
        <f t="shared" ref="D77:F77" si="8">D74*D76</f>
        <v>783</v>
      </c>
      <c r="E77" s="70">
        <f t="shared" si="8"/>
        <v>1199.6418539325841</v>
      </c>
      <c r="F77" s="70">
        <f t="shared" si="8"/>
        <v>2014.1826923076924</v>
      </c>
      <c r="G77" s="59" t="s">
        <v>85</v>
      </c>
      <c r="H77" s="35"/>
      <c r="I77" s="35"/>
      <c r="J77" s="35"/>
      <c r="K77" s="35"/>
      <c r="L77" s="36"/>
    </row>
    <row r="78" spans="2:12" ht="15.75" customHeight="1">
      <c r="B78" s="71" t="s">
        <v>100</v>
      </c>
      <c r="C78" s="72">
        <f>D77+E77+F77</f>
        <v>3996.8245462402765</v>
      </c>
      <c r="D78" s="73"/>
      <c r="E78" s="74"/>
      <c r="F78" s="74"/>
      <c r="G78" s="75" t="s">
        <v>86</v>
      </c>
      <c r="H78" s="75"/>
      <c r="I78" s="75"/>
      <c r="J78" s="75"/>
      <c r="K78" s="75"/>
      <c r="L78" s="76"/>
    </row>
    <row r="79" spans="2:12" ht="15.75" customHeight="1"/>
    <row r="80" spans="2:12" ht="15.75" customHeight="1">
      <c r="B80" s="2" t="s">
        <v>87</v>
      </c>
    </row>
    <row r="81" spans="2:2" ht="15.75" customHeight="1">
      <c r="B81" s="17">
        <f>C78*C60</f>
        <v>292167.87433016417</v>
      </c>
    </row>
    <row r="82" spans="2:2" ht="15.75" customHeight="1">
      <c r="B82" s="2"/>
    </row>
    <row r="83" spans="2:2" ht="15.75" customHeight="1">
      <c r="B83" s="18" t="s">
        <v>88</v>
      </c>
    </row>
    <row r="84" spans="2:2" ht="15.75" customHeight="1">
      <c r="B84" s="19"/>
    </row>
    <row r="85" spans="2:2" ht="15.75" customHeight="1">
      <c r="B85" s="16" t="s">
        <v>89</v>
      </c>
    </row>
    <row r="86" spans="2:2" ht="15.75" customHeight="1">
      <c r="B86" s="2" t="s">
        <v>90</v>
      </c>
    </row>
    <row r="87" spans="2:2" ht="15.75" customHeight="1">
      <c r="B87" s="2" t="s">
        <v>91</v>
      </c>
    </row>
    <row r="88" spans="2:2" ht="15.75" customHeight="1">
      <c r="B88" s="2" t="s">
        <v>92</v>
      </c>
    </row>
    <row r="89" spans="2:2" ht="15.75" customHeight="1">
      <c r="B89" s="20" t="s">
        <v>93</v>
      </c>
    </row>
    <row r="90" spans="2:2" ht="15.75" customHeight="1">
      <c r="B90" s="2"/>
    </row>
    <row r="91" spans="2:2" ht="15.75" customHeight="1"/>
    <row r="92" spans="2:2" ht="15.75" customHeight="1"/>
    <row r="93" spans="2:2" ht="15.75" customHeight="1"/>
    <row r="94" spans="2:2" ht="15.75" customHeight="1"/>
    <row r="95" spans="2:2" ht="15.75" customHeight="1"/>
    <row r="96" spans="2:2"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21">
    <mergeCell ref="G68:L74"/>
    <mergeCell ref="G75:L75"/>
    <mergeCell ref="G76:L76"/>
    <mergeCell ref="G77:L77"/>
    <mergeCell ref="G50:L50"/>
    <mergeCell ref="G54:L55"/>
    <mergeCell ref="G56:L56"/>
    <mergeCell ref="G57:L58"/>
    <mergeCell ref="G59:L59"/>
    <mergeCell ref="G60:L61"/>
    <mergeCell ref="G62:L62"/>
    <mergeCell ref="G46:L46"/>
    <mergeCell ref="G49:L49"/>
    <mergeCell ref="G63:L64"/>
    <mergeCell ref="G65:L65"/>
    <mergeCell ref="G66:L67"/>
    <mergeCell ref="B25:K25"/>
    <mergeCell ref="B28:D28"/>
    <mergeCell ref="B37:K37"/>
    <mergeCell ref="G43:L43"/>
    <mergeCell ref="C44:C45"/>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Toomas</dc:creator>
  <cp:lastModifiedBy>Eesti Kinnisvara Hindajate Ühing</cp:lastModifiedBy>
  <dcterms:created xsi:type="dcterms:W3CDTF">2015-06-05T18:17:20Z</dcterms:created>
  <dcterms:modified xsi:type="dcterms:W3CDTF">2023-04-11T16:15:39Z</dcterms:modified>
</cp:coreProperties>
</file>