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ise.envir.ee\Kasutajad$\MA\48108095219\Desktop\"/>
    </mc:Choice>
  </mc:AlternateContent>
  <bookViews>
    <workbookView xWindow="0" yWindow="0" windowWidth="28800" windowHeight="12435" tabRatio="603"/>
  </bookViews>
  <sheets>
    <sheet name="Lahendus" sheetId="5" r:id="rId1"/>
  </sheets>
  <calcPr calcId="152511"/>
</workbook>
</file>

<file path=xl/calcChain.xml><?xml version="1.0" encoding="utf-8"?>
<calcChain xmlns="http://schemas.openxmlformats.org/spreadsheetml/2006/main">
  <c r="F71" i="5" l="1"/>
  <c r="E71" i="5"/>
  <c r="D71" i="5"/>
  <c r="F68" i="5"/>
  <c r="E68" i="5"/>
  <c r="D68" i="5"/>
  <c r="D69" i="5"/>
  <c r="F44" i="5"/>
  <c r="F48" i="5"/>
  <c r="E44" i="5"/>
  <c r="E49" i="5"/>
  <c r="D44" i="5"/>
  <c r="D48" i="5"/>
  <c r="C59" i="5"/>
  <c r="E59" i="5"/>
  <c r="C72" i="5"/>
  <c r="E48" i="5"/>
  <c r="F49" i="5"/>
  <c r="F70" i="5"/>
  <c r="F73" i="5"/>
  <c r="D49" i="5"/>
  <c r="D70" i="5"/>
  <c r="D73" i="5"/>
  <c r="E69" i="5"/>
  <c r="E70" i="5"/>
  <c r="E73" i="5"/>
  <c r="C74" i="5"/>
  <c r="B77" i="5"/>
  <c r="F69" i="5"/>
</calcChain>
</file>

<file path=xl/sharedStrings.xml><?xml version="1.0" encoding="utf-8"?>
<sst xmlns="http://schemas.openxmlformats.org/spreadsheetml/2006/main" count="141" uniqueCount="101">
  <si>
    <t>Nr</t>
  </si>
  <si>
    <t>Tehingu aeg</t>
  </si>
  <si>
    <t>Kommentaar</t>
  </si>
  <si>
    <t>Võrdlusühiku valik</t>
  </si>
  <si>
    <t>Võrdluselementide valik</t>
  </si>
  <si>
    <t>Ajaline kohandus, %</t>
  </si>
  <si>
    <t>Võrdlus</t>
  </si>
  <si>
    <t>Kohandus</t>
  </si>
  <si>
    <t>Summaarne kohandus, %</t>
  </si>
  <si>
    <t>Kohanduste absoluutväärtuste summa</t>
  </si>
  <si>
    <t>Kohanduste absoluutväärtuste summa on leitud kõikide kohanduste (sh. ajalise kohanduse) absoluutväärtuste summana</t>
  </si>
  <si>
    <t>Kaalud</t>
  </si>
  <si>
    <t>Parim kasutus</t>
  </si>
  <si>
    <t>hea</t>
  </si>
  <si>
    <t>rahuldav</t>
  </si>
  <si>
    <t>Kommentaarid ja selgitused</t>
  </si>
  <si>
    <t>parem</t>
  </si>
  <si>
    <t>Korteri seisukord</t>
  </si>
  <si>
    <t>Võrdlustehinguks mittesobivuse põhjendus</t>
  </si>
  <si>
    <t>NB! Tegemist on vaid ühe näitega võimalikest lahendusvariantidest!</t>
  </si>
  <si>
    <t>Kommentaarid</t>
  </si>
  <si>
    <t>Hinnatud turuväärtus ei sisalda käibemaksu ning sellele ei lisandu käibemaksu.</t>
  </si>
  <si>
    <t>Hinnatav vara</t>
  </si>
  <si>
    <r>
      <t xml:space="preserve">Tehingu hind, </t>
    </r>
    <r>
      <rPr>
        <sz val="10"/>
        <rFont val="Calibri"/>
        <family val="2"/>
      </rPr>
      <t>€</t>
    </r>
  </si>
  <si>
    <t>Võrdluselementideks on lisaks tehingu ajale tulenevalt hinnatava vara iseloomust esitatud algandmete põhjal valitud:</t>
  </si>
  <si>
    <t>Lõpptulemuse leidmisel kasutatakse kaalutud keskmist, kuna võrreldes aritmeetilise keskmisega annab see täpsema tulemuse (võimalik on parandada kohandamisel tekkivat ebatäpsust).</t>
  </si>
  <si>
    <t>Korteriturgu võib lugeda efektiivseks turusektoriks, mistõttu on käesoleva hindamise täpsusaste keskmisest kõrgem (+/- 5%).</t>
  </si>
  <si>
    <t>Võrdlustehingute valik</t>
  </si>
  <si>
    <r>
      <t>Ajaldatud tehingu hind, €/m</t>
    </r>
    <r>
      <rPr>
        <b/>
        <sz val="10"/>
        <rFont val="Calibri"/>
        <family val="2"/>
      </rPr>
      <t>²</t>
    </r>
  </si>
  <si>
    <r>
      <t>Kohandatud tehingu hind, €/m</t>
    </r>
    <r>
      <rPr>
        <b/>
        <sz val="10"/>
        <rFont val="Calibri"/>
        <family val="2"/>
      </rPr>
      <t>²</t>
    </r>
  </si>
  <si>
    <r>
      <t>Summaarne kohandus, €/m</t>
    </r>
    <r>
      <rPr>
        <sz val="10"/>
        <rFont val="Calibri"/>
        <family val="2"/>
      </rPr>
      <t>²</t>
    </r>
  </si>
  <si>
    <r>
      <t>Kaalutud keskmine kohandatud tehingu hind, €/m</t>
    </r>
    <r>
      <rPr>
        <b/>
        <sz val="11"/>
        <color indexed="8"/>
        <rFont val="Calibri"/>
        <family val="2"/>
      </rPr>
      <t>²</t>
    </r>
  </si>
  <si>
    <r>
      <t>Kaalutud tehingu hinnad, €/m</t>
    </r>
    <r>
      <rPr>
        <sz val="10"/>
        <rFont val="Calibri"/>
        <family val="2"/>
      </rPr>
      <t>²</t>
    </r>
  </si>
  <si>
    <t>sobib</t>
  </si>
  <si>
    <t>Teisi parameetreid ei ole võrdluselementidena vaadeldud, kuna vastavalt lähteandmetele ei oma need turuväärtuse kujunemisel tähtsust või on need sarnased.</t>
  </si>
  <si>
    <t>väga hea</t>
  </si>
  <si>
    <t>Korteri korrus</t>
  </si>
  <si>
    <r>
      <t>Tehingu hind, €/m</t>
    </r>
    <r>
      <rPr>
        <b/>
        <sz val="10"/>
        <rFont val="Calibri"/>
        <family val="2"/>
      </rPr>
      <t>²</t>
    </r>
  </si>
  <si>
    <t>1) korteri seisukord</t>
  </si>
  <si>
    <t>2) korteri korrus</t>
  </si>
  <si>
    <t>kehvem</t>
  </si>
  <si>
    <t>Ajaline kohandus, €/m²</t>
  </si>
  <si>
    <t>Korterelamu seisukord</t>
  </si>
  <si>
    <t>5/5</t>
  </si>
  <si>
    <t>3) korterelamu seisukord</t>
  </si>
  <si>
    <t>Hinnatavat vara koormavaid hüpoteeke hindamisel ei arvestata.</t>
  </si>
  <si>
    <t>ajaliselt liiga vana tehing, teadmata vara seisukord</t>
  </si>
  <si>
    <t>tegemist ei ole vaba turu tingimustele vastava tehinguga - enampakkumine, väga halvas seisukorras korter, 4-toaline, vanem elamu</t>
  </si>
  <si>
    <t>tegemist ei ole vaba turu tingimustele vastava tehinguga - erihuvidega ostja</t>
  </si>
  <si>
    <t xml:space="preserve">korter paikneb uues elamus, mis ei ole vanemas elamus asuva korteriga võrreldav (liiga erinev vara) </t>
  </si>
  <si>
    <t>hinnatasemelt erinev linnaosa, eritellimusel disainmööbel, ajaliselt vanem tehing, tunduvalt uuem korterelamu</t>
  </si>
  <si>
    <t>5) rõdu olemasolu</t>
  </si>
  <si>
    <t>hinnatasemelt erinev linnaosa, tegemist ei ole vaba turu tingimustele vastava tehinguga - sugulastevaheline tehing, vanem korterelamu</t>
  </si>
  <si>
    <t>hinnatasemelt erinev linnaosa, 1-toaline korter, vanem korterelamu</t>
  </si>
  <si>
    <t>Võrdlustehing nr. 2</t>
  </si>
  <si>
    <t>Võrdlustehing nr. 4</t>
  </si>
  <si>
    <t>Võrdlustehing nr. 5</t>
  </si>
  <si>
    <t>Linnaosa</t>
  </si>
  <si>
    <t>Asukoht</t>
  </si>
  <si>
    <t>Rõõmu tee</t>
  </si>
  <si>
    <t>Palli linnaosa</t>
  </si>
  <si>
    <t>Rõõmuvälja tee</t>
  </si>
  <si>
    <t>Õnne tn</t>
  </si>
  <si>
    <t>Sõpruse pst</t>
  </si>
  <si>
    <t>Reketi linnaosa</t>
  </si>
  <si>
    <t>sept. 21</t>
  </si>
  <si>
    <t>jaan.21</t>
  </si>
  <si>
    <t>hinnad on tehingu ajaga võrreldes tõusnud</t>
  </si>
  <si>
    <t>5/4</t>
  </si>
  <si>
    <t>5/1</t>
  </si>
  <si>
    <t xml:space="preserve">Kuni 5-korruseliste hoonete esimesel ja viimasel korrusel asuvate korterite hinnad on ca 5% madalamad kui samade elamute vahepealsetel korrustel asuvate korterite hinnad. </t>
  </si>
  <si>
    <t>Väga heas seisukorras korter on keskmiselt 10% kõrgema väärtusega kui heas seisukorras korter ning 20% kõrgema väärtusega kui rahuldavas seisukorras korter.</t>
  </si>
  <si>
    <t>Heas seisukorras korterelamutes asuvad korterid on keskmiselt 15% madalama hinnatasemega kui täielikult remonditud väga heas seisukorras vanemates elamutes asuvad korterid ning 5% kõrgema hinnatasemega võrreldes rahuldavas seisukorras korterelamutes asuvate korteritega.</t>
  </si>
  <si>
    <t xml:space="preserve">Kõigis Kelmiku linna linnaosades tekib 2- kuni 3-toaliste vanemate korterite tehinguhindade kujunemisel järgmine mastaabiefekt:
korteri suurus 35 - 49,9 m²: 5%; korteri suurus 50 – 59,99 m²: mastaabiefekti ei teki – tegemist on optimaalse suurusega korteriga; korteri suurus 60 - 75 m²: 5% 
</t>
  </si>
  <si>
    <t>Rõdu olemasolu</t>
  </si>
  <si>
    <t>Parkimiskoha olemasolu</t>
  </si>
  <si>
    <t>jah</t>
  </si>
  <si>
    <t>Rõdu või lodža olemasolu korteris tõstab selle turuväärtust Kelmiku linnas 5% võrra.</t>
  </si>
  <si>
    <t>ei</t>
  </si>
  <si>
    <r>
      <t xml:space="preserve">Turuväärtuse hindamine, </t>
    </r>
    <r>
      <rPr>
        <u/>
        <sz val="10"/>
        <rFont val="Arial"/>
        <family val="2"/>
      </rPr>
      <t>väärtuse kuupäevaks on 08.11.2021.</t>
    </r>
  </si>
  <si>
    <t>Alljärgnevas tabelis on esitatud võrdlustehingute valiku põhjendused:</t>
  </si>
  <si>
    <t>Hinnatava vara turuväärtus on väärtuse kuupäeval: 74 874 eurot ehk ümardatult 75 000 eurot (1 603 €/m² taandatuna hinnatava korteri suletud netopinnale).</t>
  </si>
  <si>
    <t>hinnatasemelt erinev linnaosa, tunduvalt uuem korterelamu, erinev otstarve - mitteeluruum</t>
  </si>
  <si>
    <r>
      <t>Korteri eluruumi pind, m</t>
    </r>
    <r>
      <rPr>
        <sz val="10"/>
        <rFont val="Calibri"/>
        <family val="2"/>
      </rPr>
      <t>²</t>
    </r>
  </si>
  <si>
    <t>4) korteri eluruumi pind</t>
  </si>
  <si>
    <t>sama hinnatavaga</t>
  </si>
  <si>
    <t>Arvestades hinnatava vara asukohta, faktilist ning õiguslikult lubatud kasutust, on parimaks kasutuseks olemasolev kasutus ehk eluruum (korter), kuna sellisena omandab vara kõrgeima väärtuse ning sellise kasutuse juures on täidetud ka muud parima kasutuse põhimõtte muud tingimused. Tuginedes turuinfole võib parimaks kasutuseks pidada nii omakasutust kui ka korteri soetamist investeerimise (väljaüürimise) eesmärgil.</t>
  </si>
  <si>
    <t>Võrdlusühikuks on valitud korteri eluruumi pinnaühikule (m²) taandatud hind, kuna lähteülesandes on öeldud, et turuosalised teevad enda otsuseid antud turusektoris lähtuvalt korteri eluruumi pinnale taandatud hinnast.</t>
  </si>
  <si>
    <t>6) parkimiskoha olemasolu</t>
  </si>
  <si>
    <t>Parkimiskoha olemasolu korteelamu juures mõjutab turuväärtust, kuna linnaosas tervikuna on parkimiskohtadega probleeme. Ainukasutuses parkimiskohta olemasolu korteri juures tõstab korteri turuväärtust 5% võrra.</t>
  </si>
  <si>
    <t>juuli 21</t>
  </si>
  <si>
    <t>Viimaste aastate turgu analüüsides on korterite hinnad Kelmiku linnas sujuvalt tõusnud. Võrreldes 2021.a. algusega on sama aasta novembrikuu alguseks hinnad tõusnud 10%, hindade muutus oli kuude lõikes ühtlane.</t>
  </si>
  <si>
    <t>hinnad on tõusnud, kuid arvestades turinformatsiooni täpsust võib turusituatsiooni pidada samaväärseks</t>
  </si>
  <si>
    <t>samaväärne hinnatavaga</t>
  </si>
  <si>
    <t>oluliselt suurem - pinnaühiku väärtus pn madalam võrreldes hinnatava varaga</t>
  </si>
  <si>
    <t>Väikseim kaal on antud võrdlustehingule nr. 5, sest seda on kohandatud kõige enam ning tehingule nr 2 ja nr 4 on antud võrdne kaal, sest neid on kohandatud ühepalju.</t>
  </si>
  <si>
    <t>Kaalutud keskmise kohandatud tehingu hinna leidmiseks liidame kokku kaalutud tehingu hinnad, mis on taandatud eluruumi pinnale.</t>
  </si>
  <si>
    <t>Hinnatava vara turuväärtus avaldub läbi hinnatava korteri eluruumi pinna ja kaalutud keskmise kohandatud tehingu hinna korrutise:</t>
  </si>
  <si>
    <t>Sarnaste varade likviidsus on hea ja keskmine müügiperiood 2-4 kuud.</t>
  </si>
  <si>
    <t>suurem, ent tuginedes turuinfole kohandamise vajadus puudub</t>
  </si>
  <si>
    <t>Majutusteenuse pakkumise näol on tegemist väga lühiajalise kasutusega, mis ei mõjuta vara turuväärtust.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</si>
</sst>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7" formatCode="#,##0.0"/>
    <numFmt numFmtId="201" formatCode="#,##0\ &quot;€&quot;"/>
  </numFmts>
  <fonts count="37" x14ac:knownFonts="1">
    <font>
      <sz val="10"/>
      <name val="Arial"/>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b/>
      <sz val="11"/>
      <color indexed="8"/>
      <name val="Calibri"/>
      <family val="2"/>
    </font>
    <font>
      <sz val="8"/>
      <name val="Arial"/>
      <family val="2"/>
    </font>
    <font>
      <sz val="10"/>
      <color indexed="8"/>
      <name val="Arial"/>
      <family val="2"/>
    </font>
    <font>
      <b/>
      <sz val="9"/>
      <color indexed="8"/>
      <name val="Arial"/>
      <family val="2"/>
    </font>
    <font>
      <sz val="9"/>
      <name val="Arial"/>
      <family val="2"/>
    </font>
    <font>
      <sz val="9"/>
      <color indexed="8"/>
      <name val="Arial"/>
      <family val="2"/>
    </font>
    <font>
      <b/>
      <sz val="10"/>
      <name val="Arial"/>
      <family val="2"/>
    </font>
    <font>
      <b/>
      <u/>
      <sz val="10"/>
      <name val="Arial"/>
      <family val="2"/>
    </font>
    <font>
      <i/>
      <sz val="10"/>
      <name val="Arial"/>
      <family val="2"/>
    </font>
    <font>
      <b/>
      <sz val="9"/>
      <name val="Arial"/>
      <family val="2"/>
    </font>
    <font>
      <sz val="10"/>
      <name val="Arial"/>
      <family val="2"/>
    </font>
    <font>
      <sz val="10"/>
      <name val="Calibri"/>
      <family val="2"/>
    </font>
    <font>
      <b/>
      <sz val="10"/>
      <name val="Arial"/>
      <family val="2"/>
    </font>
    <font>
      <b/>
      <sz val="10"/>
      <name val="Calibri"/>
      <family val="2"/>
    </font>
    <font>
      <b/>
      <sz val="10"/>
      <name val="Arial"/>
      <family val="2"/>
    </font>
    <font>
      <sz val="10"/>
      <name val="Calibri"/>
      <family val="2"/>
    </font>
    <font>
      <b/>
      <sz val="10"/>
      <name val="Calibri"/>
      <family val="2"/>
    </font>
    <font>
      <b/>
      <sz val="11"/>
      <color indexed="8"/>
      <name val="Calibri"/>
      <family val="2"/>
    </font>
    <font>
      <sz val="10"/>
      <name val="Arial"/>
      <family val="2"/>
    </font>
    <font>
      <u/>
      <sz val="10"/>
      <name val="Arial"/>
      <family val="2"/>
    </font>
    <font>
      <b/>
      <u/>
      <sz val="10"/>
      <color indexed="8"/>
      <name val="Arial"/>
      <family val="2"/>
    </font>
    <font>
      <b/>
      <sz val="11"/>
      <color indexed="8"/>
      <name val="Arial"/>
      <family val="2"/>
    </font>
    <font>
      <b/>
      <sz val="10"/>
      <color indexed="8"/>
      <name val="Arial"/>
      <family val="2"/>
    </font>
    <font>
      <b/>
      <sz val="10"/>
      <name val="Arial"/>
      <family val="2"/>
      <charset val="186"/>
    </font>
    <font>
      <sz val="10"/>
      <name val="Arial"/>
      <family val="2"/>
      <charset val="186"/>
    </font>
    <font>
      <sz val="14"/>
      <color rgb="FF00B050"/>
      <name val="Arial"/>
      <family val="2"/>
    </font>
  </fonts>
  <fills count="14">
    <fill>
      <patternFill patternType="none"/>
    </fill>
    <fill>
      <patternFill patternType="gray125"/>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
      <patternFill patternType="solid">
        <fgColor indexed="22"/>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5">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2" borderId="0" applyNumberFormat="0" applyBorder="0" applyAlignment="0" applyProtection="0"/>
    <xf numFmtId="0" fontId="4" fillId="11" borderId="2" applyNumberFormat="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1" applyNumberFormat="0" applyAlignment="0" applyProtection="0"/>
    <xf numFmtId="0" fontId="11" fillId="2" borderId="6" applyNumberFormat="0" applyAlignment="0" applyProtection="0"/>
  </cellStyleXfs>
  <cellXfs count="158">
    <xf numFmtId="0" fontId="0" fillId="0" borderId="0" xfId="0"/>
    <xf numFmtId="0" fontId="13" fillId="0" borderId="0" xfId="0" applyFont="1"/>
    <xf numFmtId="0" fontId="0" fillId="0" borderId="0" xfId="0" applyAlignment="1">
      <alignment horizontal="left" wrapText="1"/>
    </xf>
    <xf numFmtId="0" fontId="18" fillId="0" borderId="0" xfId="0" applyFont="1"/>
    <xf numFmtId="0" fontId="0" fillId="0" borderId="0" xfId="0" applyFill="1"/>
    <xf numFmtId="0" fontId="0" fillId="0" borderId="7" xfId="0" applyFill="1" applyBorder="1"/>
    <xf numFmtId="0" fontId="17" fillId="0" borderId="8" xfId="0" applyFont="1" applyFill="1" applyBorder="1"/>
    <xf numFmtId="0" fontId="0" fillId="0" borderId="9" xfId="0" applyFill="1" applyBorder="1"/>
    <xf numFmtId="0" fontId="0" fillId="12" borderId="10" xfId="0" applyFill="1" applyBorder="1"/>
    <xf numFmtId="0" fontId="0" fillId="0" borderId="9" xfId="0" applyFill="1" applyBorder="1" applyAlignment="1">
      <alignment vertical="center"/>
    </xf>
    <xf numFmtId="0" fontId="19" fillId="0" borderId="9" xfId="0" applyFont="1" applyFill="1" applyBorder="1"/>
    <xf numFmtId="0" fontId="19" fillId="12" borderId="10" xfId="0" applyFont="1" applyFill="1" applyBorder="1"/>
    <xf numFmtId="0" fontId="19" fillId="0" borderId="10" xfId="0" applyFont="1" applyFill="1" applyBorder="1" applyAlignment="1">
      <alignment horizontal="center" vertical="center"/>
    </xf>
    <xf numFmtId="0" fontId="0" fillId="12" borderId="11" xfId="0" applyFill="1" applyBorder="1"/>
    <xf numFmtId="0" fontId="0" fillId="0" borderId="11" xfId="0" applyFill="1" applyBorder="1" applyAlignment="1">
      <alignment horizontal="left" vertical="center"/>
    </xf>
    <xf numFmtId="0" fontId="0" fillId="0" borderId="12" xfId="0" applyFill="1" applyBorder="1" applyAlignment="1">
      <alignment horizontal="left" vertical="center"/>
    </xf>
    <xf numFmtId="0" fontId="20" fillId="0" borderId="0" xfId="0" applyFont="1" applyFill="1" applyBorder="1" applyAlignment="1">
      <alignment horizontal="left" vertical="center"/>
    </xf>
    <xf numFmtId="0" fontId="15" fillId="0" borderId="0" xfId="0" applyFont="1" applyFill="1" applyBorder="1"/>
    <xf numFmtId="0" fontId="14" fillId="0" borderId="0" xfId="0" applyFont="1" applyFill="1" applyBorder="1" applyAlignment="1">
      <alignment horizontal="left" vertical="center" wrapText="1"/>
    </xf>
    <xf numFmtId="0" fontId="15" fillId="0" borderId="0" xfId="0" applyFont="1" applyFill="1"/>
    <xf numFmtId="0" fontId="16" fillId="0" borderId="9" xfId="0" applyFont="1" applyFill="1" applyBorder="1" applyAlignment="1">
      <alignment horizontal="center"/>
    </xf>
    <xf numFmtId="0" fontId="16" fillId="0" borderId="13" xfId="0" applyFont="1" applyFill="1" applyBorder="1" applyAlignment="1">
      <alignment horizontal="center"/>
    </xf>
    <xf numFmtId="0" fontId="21" fillId="0" borderId="0" xfId="0" applyFont="1"/>
    <xf numFmtId="0" fontId="21" fillId="0" borderId="9" xfId="0" applyFont="1" applyFill="1" applyBorder="1"/>
    <xf numFmtId="0" fontId="23" fillId="0" borderId="0" xfId="0" applyFont="1"/>
    <xf numFmtId="0" fontId="25" fillId="0" borderId="0" xfId="0" applyFont="1"/>
    <xf numFmtId="0" fontId="25" fillId="0" borderId="9" xfId="0" applyFont="1" applyFill="1" applyBorder="1"/>
    <xf numFmtId="0" fontId="25" fillId="12" borderId="10" xfId="0" applyFont="1" applyFill="1" applyBorder="1"/>
    <xf numFmtId="0" fontId="29" fillId="0" borderId="0" xfId="0" applyFont="1"/>
    <xf numFmtId="0" fontId="31" fillId="0" borderId="0" xfId="0" applyFont="1"/>
    <xf numFmtId="0" fontId="36" fillId="0" borderId="0" xfId="0" applyFont="1"/>
    <xf numFmtId="0" fontId="21" fillId="12" borderId="10" xfId="0" applyFont="1" applyFill="1" applyBorder="1" applyAlignment="1">
      <alignment horizontal="center"/>
    </xf>
    <xf numFmtId="49" fontId="21" fillId="0" borderId="10" xfId="0" applyNumberFormat="1" applyFont="1" applyFill="1" applyBorder="1" applyAlignment="1">
      <alignment horizontal="center"/>
    </xf>
    <xf numFmtId="0" fontId="19" fillId="12" borderId="10" xfId="0" applyFont="1" applyFill="1" applyBorder="1" applyAlignment="1">
      <alignment horizontal="center"/>
    </xf>
    <xf numFmtId="201" fontId="21" fillId="0" borderId="0" xfId="0" applyNumberFormat="1" applyFont="1" applyAlignment="1">
      <alignment horizontal="left"/>
    </xf>
    <xf numFmtId="3" fontId="17" fillId="0" borderId="0" xfId="0" applyNumberFormat="1" applyFont="1"/>
    <xf numFmtId="0" fontId="32" fillId="0" borderId="0" xfId="0" applyFont="1"/>
    <xf numFmtId="0" fontId="33" fillId="0" borderId="0" xfId="0" applyFont="1"/>
    <xf numFmtId="1" fontId="0" fillId="0" borderId="0" xfId="0" applyNumberFormat="1"/>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11" fillId="0" borderId="13" xfId="0" applyFont="1" applyFill="1" applyBorder="1" applyAlignment="1">
      <alignment wrapText="1"/>
    </xf>
    <xf numFmtId="17" fontId="0" fillId="12" borderId="10" xfId="0" applyNumberFormat="1" applyFill="1" applyBorder="1" applyAlignment="1">
      <alignment horizontal="center"/>
    </xf>
    <xf numFmtId="0" fontId="34" fillId="0" borderId="9" xfId="0" applyFont="1" applyFill="1" applyBorder="1"/>
    <xf numFmtId="0" fontId="17" fillId="12" borderId="10" xfId="0" applyFont="1" applyFill="1" applyBorder="1"/>
    <xf numFmtId="0" fontId="0" fillId="0" borderId="0" xfId="0" applyBorder="1"/>
    <xf numFmtId="0" fontId="29" fillId="0" borderId="0" xfId="0" applyFont="1" applyFill="1" applyBorder="1" applyAlignment="1">
      <alignment horizontal="left"/>
    </xf>
    <xf numFmtId="0" fontId="16" fillId="0" borderId="19" xfId="0" applyFont="1" applyFill="1" applyBorder="1" applyAlignment="1">
      <alignment horizontal="center"/>
    </xf>
    <xf numFmtId="0" fontId="14" fillId="0" borderId="20" xfId="0" applyFont="1" applyFill="1" applyBorder="1" applyAlignment="1">
      <alignment horizontal="center" vertical="center" wrapText="1"/>
    </xf>
    <xf numFmtId="0" fontId="21" fillId="0" borderId="10" xfId="0" applyFont="1" applyFill="1" applyBorder="1" applyAlignment="1">
      <alignment horizontal="center"/>
    </xf>
    <xf numFmtId="0" fontId="0" fillId="0" borderId="19" xfId="0" applyFill="1" applyBorder="1"/>
    <xf numFmtId="0" fontId="17" fillId="0" borderId="21" xfId="0" applyFont="1" applyFill="1" applyBorder="1" applyAlignment="1">
      <alignment horizontal="center"/>
    </xf>
    <xf numFmtId="0" fontId="0" fillId="0" borderId="22" xfId="0" applyBorder="1"/>
    <xf numFmtId="0" fontId="0" fillId="0" borderId="23" xfId="0" applyBorder="1"/>
    <xf numFmtId="0" fontId="35" fillId="0" borderId="24" xfId="0" applyFont="1" applyFill="1" applyBorder="1" applyAlignment="1">
      <alignment horizontal="center"/>
    </xf>
    <xf numFmtId="0" fontId="21" fillId="0" borderId="10" xfId="0" applyFont="1" applyFill="1" applyBorder="1" applyAlignment="1">
      <alignment horizontal="center" vertical="center" wrapText="1"/>
    </xf>
    <xf numFmtId="0" fontId="35" fillId="0" borderId="9" xfId="0" applyFont="1" applyFill="1" applyBorder="1"/>
    <xf numFmtId="0" fontId="35" fillId="0" borderId="10" xfId="0" applyFont="1" applyFill="1" applyBorder="1" applyAlignment="1">
      <alignment horizontal="center"/>
    </xf>
    <xf numFmtId="0" fontId="0" fillId="12" borderId="10" xfId="0" applyFill="1" applyBorder="1" applyAlignment="1">
      <alignment horizontal="center" vertical="center"/>
    </xf>
    <xf numFmtId="49" fontId="21" fillId="0" borderId="10" xfId="0" applyNumberFormat="1" applyFont="1" applyFill="1" applyBorder="1" applyAlignment="1">
      <alignment horizontal="center" vertical="center"/>
    </xf>
    <xf numFmtId="197" fontId="21" fillId="0" borderId="10" xfId="0" applyNumberFormat="1" applyFont="1" applyFill="1" applyBorder="1" applyAlignment="1">
      <alignment horizontal="center" vertical="center"/>
    </xf>
    <xf numFmtId="9" fontId="35" fillId="0" borderId="10" xfId="0" applyNumberFormat="1" applyFont="1" applyFill="1" applyBorder="1" applyAlignment="1">
      <alignment horizontal="center" vertical="center"/>
    </xf>
    <xf numFmtId="9" fontId="19" fillId="0" borderId="10" xfId="0" applyNumberFormat="1" applyFont="1" applyFill="1" applyBorder="1" applyAlignment="1">
      <alignment horizontal="center" vertical="center"/>
    </xf>
    <xf numFmtId="9" fontId="0" fillId="0"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25"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2" fontId="0" fillId="0" borderId="10" xfId="0" applyNumberFormat="1" applyFill="1" applyBorder="1" applyAlignment="1">
      <alignment horizontal="center" vertical="center"/>
    </xf>
    <xf numFmtId="3" fontId="11" fillId="0" borderId="10" xfId="0" applyNumberFormat="1" applyFont="1" applyFill="1" applyBorder="1" applyAlignment="1">
      <alignment horizontal="center" vertical="center"/>
    </xf>
    <xf numFmtId="197" fontId="0" fillId="0" borderId="10" xfId="0" applyNumberFormat="1" applyFill="1" applyBorder="1" applyAlignment="1">
      <alignment horizontal="center" vertical="center"/>
    </xf>
    <xf numFmtId="3" fontId="17"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3" fontId="11" fillId="0" borderId="11" xfId="0" applyNumberFormat="1" applyFont="1" applyFill="1" applyBorder="1" applyAlignment="1">
      <alignment horizontal="center" vertical="center"/>
    </xf>
    <xf numFmtId="0" fontId="21" fillId="13" borderId="0" xfId="0" applyFont="1" applyFill="1"/>
    <xf numFmtId="0" fontId="21" fillId="0" borderId="10" xfId="0" applyFont="1" applyFill="1" applyBorder="1" applyAlignment="1">
      <alignment horizontal="left"/>
    </xf>
    <xf numFmtId="0" fontId="29" fillId="0" borderId="10" xfId="0" applyFont="1" applyFill="1" applyBorder="1" applyAlignment="1">
      <alignment horizontal="left"/>
    </xf>
    <xf numFmtId="0" fontId="29" fillId="0" borderId="35" xfId="0" applyFont="1" applyFill="1" applyBorder="1" applyAlignment="1">
      <alignment horizontal="left"/>
    </xf>
    <xf numFmtId="0" fontId="21" fillId="0" borderId="0" xfId="0" applyFont="1" applyBorder="1" applyAlignment="1">
      <alignment horizontal="left" wrapText="1"/>
    </xf>
    <xf numFmtId="0" fontId="29" fillId="0" borderId="0" xfId="0" applyFont="1" applyBorder="1" applyAlignment="1">
      <alignment horizontal="left" wrapText="1"/>
    </xf>
    <xf numFmtId="0" fontId="21" fillId="0" borderId="26" xfId="0" applyFont="1" applyFill="1" applyBorder="1" applyAlignment="1">
      <alignment horizontal="left" vertical="center" wrapText="1"/>
    </xf>
    <xf numFmtId="0" fontId="0" fillId="0" borderId="27" xfId="0" applyFill="1" applyBorder="1" applyAlignment="1">
      <alignment horizontal="left" vertical="center" wrapText="1"/>
    </xf>
    <xf numFmtId="0" fontId="0" fillId="0" borderId="31"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21" fillId="13" borderId="16" xfId="0" applyFont="1" applyFill="1" applyBorder="1" applyAlignment="1">
      <alignment horizontal="center" wrapText="1"/>
    </xf>
    <xf numFmtId="0" fontId="0" fillId="13" borderId="17" xfId="0" applyFill="1" applyBorder="1" applyAlignment="1">
      <alignment horizontal="center" wrapText="1"/>
    </xf>
    <xf numFmtId="0" fontId="0" fillId="13" borderId="18" xfId="0" applyFill="1" applyBorder="1" applyAlignment="1">
      <alignment horizontal="center" wrapText="1"/>
    </xf>
    <xf numFmtId="0" fontId="21" fillId="0" borderId="35" xfId="0" applyFont="1" applyFill="1" applyBorder="1" applyAlignment="1">
      <alignment horizontal="left"/>
    </xf>
    <xf numFmtId="0" fontId="20" fillId="0" borderId="39" xfId="0" applyFont="1" applyFill="1" applyBorder="1" applyAlignment="1">
      <alignment horizontal="left" vertical="center"/>
    </xf>
    <xf numFmtId="0" fontId="20" fillId="0" borderId="40" xfId="0" applyFont="1" applyFill="1" applyBorder="1" applyAlignment="1">
      <alignment horizontal="left" vertical="center"/>
    </xf>
    <xf numFmtId="0" fontId="21" fillId="0" borderId="24" xfId="0" applyFont="1" applyFill="1" applyBorder="1" applyAlignment="1">
      <alignment horizontal="left"/>
    </xf>
    <xf numFmtId="0" fontId="29" fillId="0" borderId="24" xfId="0" applyFont="1" applyFill="1" applyBorder="1" applyAlignment="1">
      <alignment horizontal="left"/>
    </xf>
    <xf numFmtId="0" fontId="29" fillId="0" borderId="41" xfId="0" applyFont="1" applyFill="1" applyBorder="1" applyAlignment="1">
      <alignment horizontal="left"/>
    </xf>
    <xf numFmtId="0" fontId="29" fillId="0" borderId="0" xfId="0" applyFont="1" applyFill="1" applyBorder="1" applyAlignment="1">
      <alignment horizontal="left"/>
    </xf>
    <xf numFmtId="0" fontId="17" fillId="0" borderId="32" xfId="0" applyFont="1" applyFill="1" applyBorder="1" applyAlignment="1">
      <alignment horizontal="center"/>
    </xf>
    <xf numFmtId="0" fontId="0" fillId="0" borderId="33" xfId="0" applyBorder="1"/>
    <xf numFmtId="0" fontId="0" fillId="0" borderId="34" xfId="0" applyBorder="1"/>
    <xf numFmtId="0" fontId="21" fillId="0" borderId="36" xfId="0" applyFont="1" applyFill="1" applyBorder="1" applyAlignment="1">
      <alignment horizontal="left"/>
    </xf>
    <xf numFmtId="0" fontId="29" fillId="0" borderId="37" xfId="0" applyFont="1" applyFill="1" applyBorder="1" applyAlignment="1">
      <alignment horizontal="left"/>
    </xf>
    <xf numFmtId="0" fontId="29" fillId="0" borderId="38" xfId="0" applyFont="1" applyFill="1" applyBorder="1" applyAlignment="1">
      <alignment horizontal="left"/>
    </xf>
    <xf numFmtId="0" fontId="21" fillId="0" borderId="16" xfId="0" applyFont="1" applyFill="1" applyBorder="1" applyAlignment="1">
      <alignment horizontal="left"/>
    </xf>
    <xf numFmtId="0" fontId="21" fillId="0" borderId="17" xfId="0" applyFont="1" applyFill="1" applyBorder="1" applyAlignment="1">
      <alignment horizontal="left"/>
    </xf>
    <xf numFmtId="0" fontId="21" fillId="0" borderId="18" xfId="0" applyFont="1" applyFill="1" applyBorder="1" applyAlignment="1">
      <alignment horizontal="left"/>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35" fillId="0" borderId="26" xfId="0" applyFont="1" applyFill="1" applyBorder="1" applyAlignment="1">
      <alignment horizontal="left" vertical="center"/>
    </xf>
    <xf numFmtId="0" fontId="35" fillId="0" borderId="27" xfId="0" applyFont="1" applyFill="1" applyBorder="1" applyAlignment="1">
      <alignment horizontal="left" vertical="center"/>
    </xf>
    <xf numFmtId="0" fontId="35" fillId="0" borderId="28" xfId="0" applyFont="1" applyFill="1" applyBorder="1" applyAlignment="1">
      <alignment horizontal="left" vertical="center"/>
    </xf>
    <xf numFmtId="0" fontId="35" fillId="0" borderId="21" xfId="0" applyFont="1" applyFill="1" applyBorder="1" applyAlignment="1">
      <alignment horizontal="left" vertical="center"/>
    </xf>
    <xf numFmtId="0" fontId="35" fillId="0" borderId="22" xfId="0" applyFont="1" applyFill="1" applyBorder="1" applyAlignment="1">
      <alignment horizontal="left" vertical="center"/>
    </xf>
    <xf numFmtId="0" fontId="35" fillId="0" borderId="29" xfId="0" applyFont="1" applyFill="1" applyBorder="1" applyAlignment="1">
      <alignment horizontal="left" vertical="center"/>
    </xf>
    <xf numFmtId="0" fontId="35" fillId="0" borderId="26" xfId="0" applyFont="1" applyFill="1" applyBorder="1" applyAlignment="1">
      <alignment horizontal="left" vertical="center" wrapText="1"/>
    </xf>
    <xf numFmtId="0" fontId="35" fillId="0" borderId="27"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29" xfId="0" applyFont="1" applyFill="1" applyBorder="1" applyAlignment="1">
      <alignment horizontal="left" vertical="center" wrapText="1"/>
    </xf>
    <xf numFmtId="0" fontId="21" fillId="0" borderId="0" xfId="0" applyFont="1" applyFill="1"/>
    <xf numFmtId="0" fontId="21" fillId="0" borderId="0" xfId="0" applyFont="1" applyFill="1" applyBorder="1" applyAlignment="1">
      <alignment horizontal="left" wrapText="1"/>
    </xf>
    <xf numFmtId="0" fontId="29" fillId="0" borderId="0" xfId="0" applyFont="1" applyFill="1" applyBorder="1" applyAlignment="1">
      <alignment horizontal="left" wrapText="1"/>
    </xf>
    <xf numFmtId="0" fontId="21" fillId="0" borderId="16"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19" fillId="0" borderId="10" xfId="0" applyFont="1" applyFill="1" applyBorder="1"/>
    <xf numFmtId="0" fontId="19" fillId="0" borderId="10" xfId="0" applyFont="1" applyFill="1" applyBorder="1" applyAlignment="1">
      <alignment horizontal="center" vertical="center" wrapText="1"/>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31" xfId="0" applyFill="1"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9" xfId="0" applyFill="1" applyBorder="1" applyAlignment="1">
      <alignment horizontal="center" vertical="center"/>
    </xf>
    <xf numFmtId="0" fontId="21"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8" xfId="0" applyFont="1" applyFill="1" applyBorder="1" applyAlignment="1">
      <alignment horizontal="left" vertical="center"/>
    </xf>
    <xf numFmtId="0" fontId="0" fillId="0" borderId="11" xfId="0" applyFill="1" applyBorder="1"/>
    <xf numFmtId="0" fontId="21" fillId="0" borderId="11" xfId="0" applyFont="1" applyFill="1" applyBorder="1" applyAlignment="1">
      <alignment horizontal="left" vertical="center"/>
    </xf>
    <xf numFmtId="0" fontId="25" fillId="0" borderId="0" xfId="0" applyFont="1" applyFill="1"/>
  </cellXfs>
  <cellStyles count="3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heck Cell" xfId="26"/>
    <cellStyle name="Explanatory Text" xfId="27"/>
    <cellStyle name="Good" xfId="28"/>
    <cellStyle name="Heading 1" xfId="29"/>
    <cellStyle name="Heading 2" xfId="30"/>
    <cellStyle name="Heading 3" xfId="31"/>
    <cellStyle name="Heading 4" xfId="32"/>
    <cellStyle name="Input" xfId="33"/>
    <cellStyle name="Normaallaad" xfId="0" builtinId="0"/>
    <cellStyle name="Output"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8"/>
  <sheetViews>
    <sheetView tabSelected="1" zoomScaleNormal="100" workbookViewId="0"/>
  </sheetViews>
  <sheetFormatPr defaultColWidth="8.85546875" defaultRowHeight="12.75" x14ac:dyDescent="0.2"/>
  <cols>
    <col min="1" max="1" width="8.42578125" customWidth="1"/>
    <col min="2" max="2" width="35.5703125" customWidth="1"/>
    <col min="3" max="3" width="14.85546875" customWidth="1"/>
    <col min="4" max="4" width="21.42578125" bestFit="1" customWidth="1"/>
    <col min="5" max="5" width="19.140625" customWidth="1"/>
    <col min="6" max="6" width="21.42578125" bestFit="1" customWidth="1"/>
    <col min="7" max="7" width="7.42578125" customWidth="1"/>
    <col min="8" max="8" width="36.140625" customWidth="1"/>
    <col min="9" max="9" width="13.140625" customWidth="1"/>
    <col min="10" max="10" width="50" customWidth="1"/>
    <col min="11" max="11" width="53.5703125" customWidth="1"/>
    <col min="12" max="12" width="115.42578125" customWidth="1"/>
  </cols>
  <sheetData>
    <row r="2" spans="2:14" ht="18" x14ac:dyDescent="0.25">
      <c r="B2" s="30" t="s">
        <v>19</v>
      </c>
    </row>
    <row r="4" spans="2:14" x14ac:dyDescent="0.2">
      <c r="B4" s="29" t="s">
        <v>12</v>
      </c>
      <c r="C4" s="28"/>
      <c r="D4" s="28"/>
    </row>
    <row r="5" spans="2:14" ht="16.5" customHeight="1" x14ac:dyDescent="0.2">
      <c r="B5" s="120" t="s">
        <v>86</v>
      </c>
      <c r="C5" s="28"/>
      <c r="D5" s="28"/>
    </row>
    <row r="6" spans="2:14" x14ac:dyDescent="0.2">
      <c r="B6" s="28"/>
      <c r="C6" s="28"/>
      <c r="D6" s="28"/>
    </row>
    <row r="7" spans="2:14" x14ac:dyDescent="0.2">
      <c r="B7" s="28"/>
      <c r="C7" s="28"/>
      <c r="D7" s="28"/>
    </row>
    <row r="8" spans="2:14" x14ac:dyDescent="0.2">
      <c r="B8" s="29" t="s">
        <v>27</v>
      </c>
      <c r="C8" s="28"/>
      <c r="D8" s="28"/>
    </row>
    <row r="9" spans="2:14" x14ac:dyDescent="0.2">
      <c r="B9" s="1" t="s">
        <v>80</v>
      </c>
      <c r="C9" s="28"/>
      <c r="D9" s="28"/>
    </row>
    <row r="10" spans="2:14" ht="13.5" thickBot="1" x14ac:dyDescent="0.25">
      <c r="I10" s="46"/>
      <c r="J10" s="46"/>
      <c r="K10" s="46"/>
      <c r="L10" s="46"/>
      <c r="M10" s="46"/>
      <c r="N10" s="46"/>
    </row>
    <row r="11" spans="2:14" s="19" customFormat="1" ht="15" customHeight="1" thickBot="1" x14ac:dyDescent="0.25">
      <c r="B11" s="49" t="s">
        <v>0</v>
      </c>
      <c r="C11" s="90" t="s">
        <v>18</v>
      </c>
      <c r="D11" s="90"/>
      <c r="E11" s="90"/>
      <c r="F11" s="90"/>
      <c r="G11" s="90"/>
      <c r="H11" s="91"/>
      <c r="I11" s="18"/>
      <c r="J11" s="18"/>
      <c r="K11" s="18"/>
      <c r="L11" s="16"/>
      <c r="M11" s="17"/>
      <c r="N11" s="17"/>
    </row>
    <row r="12" spans="2:14" s="19" customFormat="1" ht="15" customHeight="1" x14ac:dyDescent="0.2">
      <c r="B12" s="48">
        <v>1</v>
      </c>
      <c r="C12" s="92" t="s">
        <v>46</v>
      </c>
      <c r="D12" s="93"/>
      <c r="E12" s="93"/>
      <c r="F12" s="93"/>
      <c r="G12" s="93"/>
      <c r="H12" s="94"/>
      <c r="I12" s="95"/>
      <c r="J12" s="95"/>
      <c r="K12" s="95"/>
      <c r="L12" s="95"/>
      <c r="M12" s="95"/>
      <c r="N12" s="95"/>
    </row>
    <row r="13" spans="2:14" s="19" customFormat="1" ht="15" customHeight="1" x14ac:dyDescent="0.2">
      <c r="B13" s="20">
        <v>2</v>
      </c>
      <c r="C13" s="75" t="s">
        <v>33</v>
      </c>
      <c r="D13" s="76"/>
      <c r="E13" s="76"/>
      <c r="F13" s="76"/>
      <c r="G13" s="76"/>
      <c r="H13" s="77"/>
      <c r="I13" s="95"/>
      <c r="J13" s="95"/>
      <c r="K13" s="95"/>
      <c r="L13" s="95"/>
      <c r="M13" s="95"/>
      <c r="N13" s="95"/>
    </row>
    <row r="14" spans="2:14" s="19" customFormat="1" ht="15" customHeight="1" x14ac:dyDescent="0.2">
      <c r="B14" s="20">
        <v>3</v>
      </c>
      <c r="C14" s="75" t="s">
        <v>50</v>
      </c>
      <c r="D14" s="76"/>
      <c r="E14" s="76"/>
      <c r="F14" s="76"/>
      <c r="G14" s="76"/>
      <c r="H14" s="77"/>
      <c r="I14" s="95"/>
      <c r="J14" s="95"/>
      <c r="K14" s="95"/>
      <c r="L14" s="95"/>
      <c r="M14" s="95"/>
      <c r="N14" s="95"/>
    </row>
    <row r="15" spans="2:14" s="19" customFormat="1" ht="15" customHeight="1" x14ac:dyDescent="0.2">
      <c r="B15" s="20">
        <v>4</v>
      </c>
      <c r="C15" s="75" t="s">
        <v>33</v>
      </c>
      <c r="D15" s="76"/>
      <c r="E15" s="76"/>
      <c r="F15" s="76"/>
      <c r="G15" s="76"/>
      <c r="H15" s="77"/>
      <c r="I15" s="95"/>
      <c r="J15" s="95"/>
      <c r="K15" s="95"/>
      <c r="L15" s="95"/>
      <c r="M15" s="95"/>
      <c r="N15" s="95"/>
    </row>
    <row r="16" spans="2:14" s="19" customFormat="1" ht="15" customHeight="1" x14ac:dyDescent="0.2">
      <c r="B16" s="20">
        <v>5</v>
      </c>
      <c r="C16" s="102" t="s">
        <v>33</v>
      </c>
      <c r="D16" s="103"/>
      <c r="E16" s="103"/>
      <c r="F16" s="103"/>
      <c r="G16" s="103"/>
      <c r="H16" s="104"/>
      <c r="I16" s="95"/>
      <c r="J16" s="95"/>
      <c r="K16" s="95"/>
      <c r="L16" s="95"/>
      <c r="M16" s="95"/>
      <c r="N16" s="95"/>
    </row>
    <row r="17" spans="2:14" s="19" customFormat="1" ht="15" customHeight="1" x14ac:dyDescent="0.2">
      <c r="B17" s="20">
        <v>6</v>
      </c>
      <c r="C17" s="75" t="s">
        <v>47</v>
      </c>
      <c r="D17" s="76"/>
      <c r="E17" s="76"/>
      <c r="F17" s="76"/>
      <c r="G17" s="76"/>
      <c r="H17" s="77"/>
      <c r="I17" s="95"/>
      <c r="J17" s="95"/>
      <c r="K17" s="95"/>
      <c r="L17" s="95"/>
      <c r="M17" s="95"/>
      <c r="N17" s="95"/>
    </row>
    <row r="18" spans="2:14" s="19" customFormat="1" ht="15" customHeight="1" x14ac:dyDescent="0.2">
      <c r="B18" s="20">
        <v>7</v>
      </c>
      <c r="C18" s="75" t="s">
        <v>48</v>
      </c>
      <c r="D18" s="76"/>
      <c r="E18" s="76"/>
      <c r="F18" s="76"/>
      <c r="G18" s="76"/>
      <c r="H18" s="77"/>
      <c r="I18" s="95"/>
      <c r="J18" s="95"/>
      <c r="K18" s="95"/>
      <c r="L18" s="95"/>
      <c r="M18" s="95"/>
      <c r="N18" s="95"/>
    </row>
    <row r="19" spans="2:14" s="19" customFormat="1" ht="15" customHeight="1" x14ac:dyDescent="0.2">
      <c r="B19" s="20">
        <v>8</v>
      </c>
      <c r="C19" s="75" t="s">
        <v>49</v>
      </c>
      <c r="D19" s="76"/>
      <c r="E19" s="76"/>
      <c r="F19" s="76"/>
      <c r="G19" s="76"/>
      <c r="H19" s="77"/>
      <c r="I19" s="95"/>
      <c r="J19" s="95"/>
      <c r="K19" s="95"/>
      <c r="L19" s="95"/>
      <c r="M19" s="95"/>
      <c r="N19" s="95"/>
    </row>
    <row r="20" spans="2:14" s="19" customFormat="1" ht="15" customHeight="1" x14ac:dyDescent="0.2">
      <c r="B20" s="20">
        <v>9</v>
      </c>
      <c r="C20" s="75" t="s">
        <v>52</v>
      </c>
      <c r="D20" s="75"/>
      <c r="E20" s="75"/>
      <c r="F20" s="75"/>
      <c r="G20" s="75"/>
      <c r="H20" s="89"/>
      <c r="I20" s="47"/>
      <c r="J20" s="47"/>
      <c r="K20" s="47"/>
      <c r="L20" s="47"/>
      <c r="M20" s="47"/>
      <c r="N20" s="47"/>
    </row>
    <row r="21" spans="2:14" s="19" customFormat="1" ht="15" customHeight="1" x14ac:dyDescent="0.2">
      <c r="B21" s="20">
        <v>10</v>
      </c>
      <c r="C21" s="75" t="s">
        <v>82</v>
      </c>
      <c r="D21" s="76"/>
      <c r="E21" s="76"/>
      <c r="F21" s="76"/>
      <c r="G21" s="76"/>
      <c r="H21" s="77"/>
      <c r="I21" s="95"/>
      <c r="J21" s="95"/>
      <c r="K21" s="95"/>
      <c r="L21" s="95"/>
      <c r="M21" s="95"/>
      <c r="N21" s="95"/>
    </row>
    <row r="22" spans="2:14" s="19" customFormat="1" ht="15" customHeight="1" thickBot="1" x14ac:dyDescent="0.25">
      <c r="B22" s="21">
        <v>11</v>
      </c>
      <c r="C22" s="99" t="s">
        <v>53</v>
      </c>
      <c r="D22" s="100"/>
      <c r="E22" s="100"/>
      <c r="F22" s="100"/>
      <c r="G22" s="100"/>
      <c r="H22" s="101"/>
      <c r="I22" s="95"/>
      <c r="J22" s="95"/>
      <c r="K22" s="95"/>
      <c r="L22" s="95"/>
      <c r="M22" s="95"/>
      <c r="N22" s="95"/>
    </row>
    <row r="24" spans="2:14" x14ac:dyDescent="0.2">
      <c r="B24" s="29" t="s">
        <v>3</v>
      </c>
      <c r="C24" s="28"/>
      <c r="D24" s="28"/>
      <c r="E24" s="28"/>
      <c r="F24" s="28"/>
      <c r="G24" s="28"/>
      <c r="H24" s="28"/>
      <c r="I24" s="28"/>
      <c r="J24" s="28"/>
      <c r="K24" s="28"/>
    </row>
    <row r="25" spans="2:14" ht="15" customHeight="1" x14ac:dyDescent="0.2">
      <c r="B25" s="121" t="s">
        <v>87</v>
      </c>
      <c r="C25" s="122"/>
      <c r="D25" s="122"/>
      <c r="E25" s="122"/>
      <c r="F25" s="122"/>
      <c r="G25" s="122"/>
      <c r="H25" s="122"/>
      <c r="I25" s="122"/>
      <c r="J25" s="122"/>
      <c r="K25" s="122"/>
      <c r="L25" s="2"/>
    </row>
    <row r="26" spans="2:14" x14ac:dyDescent="0.2">
      <c r="B26" s="28"/>
      <c r="C26" s="28"/>
      <c r="D26" s="28"/>
      <c r="E26" s="28"/>
      <c r="F26" s="28"/>
      <c r="G26" s="28"/>
      <c r="H26" s="28"/>
      <c r="I26" s="28"/>
      <c r="J26" s="28"/>
      <c r="K26" s="28"/>
    </row>
    <row r="27" spans="2:14" x14ac:dyDescent="0.2">
      <c r="B27" s="29" t="s">
        <v>4</v>
      </c>
      <c r="C27" s="28"/>
      <c r="D27" s="28"/>
      <c r="E27" s="28"/>
      <c r="F27" s="28"/>
      <c r="G27" s="28"/>
      <c r="H27" s="28"/>
      <c r="I27" s="28"/>
      <c r="J27" s="28"/>
      <c r="K27" s="28"/>
    </row>
    <row r="28" spans="2:14" x14ac:dyDescent="0.2">
      <c r="B28" s="28" t="s">
        <v>24</v>
      </c>
      <c r="C28" s="28"/>
      <c r="D28" s="28"/>
      <c r="E28" s="28"/>
      <c r="F28" s="28"/>
      <c r="G28" s="28"/>
      <c r="H28" s="28"/>
      <c r="I28" s="28"/>
      <c r="J28" s="28"/>
      <c r="K28" s="28"/>
    </row>
    <row r="29" spans="2:14" x14ac:dyDescent="0.2">
      <c r="B29" s="22" t="s">
        <v>38</v>
      </c>
      <c r="C29" s="22"/>
      <c r="D29" s="28"/>
      <c r="E29" s="28"/>
      <c r="F29" s="28"/>
      <c r="G29" s="28"/>
      <c r="H29" s="28"/>
      <c r="I29" s="28"/>
      <c r="J29" s="28"/>
      <c r="K29" s="28"/>
    </row>
    <row r="30" spans="2:14" x14ac:dyDescent="0.2">
      <c r="B30" s="22" t="s">
        <v>39</v>
      </c>
      <c r="C30" s="22"/>
      <c r="D30" s="28"/>
      <c r="E30" s="28"/>
      <c r="F30" s="28"/>
      <c r="G30" s="28"/>
      <c r="H30" s="28"/>
      <c r="I30" s="28"/>
      <c r="J30" s="28"/>
      <c r="K30" s="28"/>
    </row>
    <row r="31" spans="2:14" x14ac:dyDescent="0.2">
      <c r="B31" s="22" t="s">
        <v>44</v>
      </c>
      <c r="C31" s="22"/>
      <c r="D31" s="28"/>
      <c r="E31" s="28"/>
      <c r="F31" s="28"/>
      <c r="G31" s="28"/>
      <c r="H31" s="28"/>
      <c r="I31" s="28"/>
      <c r="J31" s="28"/>
      <c r="K31" s="28"/>
    </row>
    <row r="32" spans="2:14" x14ac:dyDescent="0.2">
      <c r="B32" s="120" t="s">
        <v>84</v>
      </c>
      <c r="C32" s="22"/>
      <c r="D32" s="28"/>
      <c r="E32" s="28"/>
      <c r="F32" s="28"/>
      <c r="G32" s="28"/>
      <c r="H32" s="28"/>
      <c r="I32" s="28"/>
      <c r="J32" s="28"/>
      <c r="K32" s="28"/>
    </row>
    <row r="33" spans="2:12" x14ac:dyDescent="0.2">
      <c r="B33" s="22" t="s">
        <v>51</v>
      </c>
      <c r="C33" s="22"/>
      <c r="D33" s="28"/>
      <c r="E33" s="28"/>
      <c r="F33" s="28"/>
      <c r="G33" s="28"/>
      <c r="H33" s="28"/>
      <c r="I33" s="28"/>
      <c r="J33" s="28"/>
      <c r="K33" s="28"/>
    </row>
    <row r="34" spans="2:12" x14ac:dyDescent="0.2">
      <c r="B34" s="120" t="s">
        <v>88</v>
      </c>
      <c r="C34" s="22"/>
      <c r="D34" s="28"/>
      <c r="E34" s="28"/>
      <c r="F34" s="28"/>
      <c r="G34" s="28"/>
      <c r="H34" s="28"/>
      <c r="I34" s="28"/>
      <c r="J34" s="28"/>
      <c r="K34" s="28"/>
    </row>
    <row r="35" spans="2:12" x14ac:dyDescent="0.2">
      <c r="B35" s="78" t="s">
        <v>34</v>
      </c>
      <c r="C35" s="79"/>
      <c r="D35" s="79"/>
      <c r="E35" s="79"/>
      <c r="F35" s="79"/>
      <c r="G35" s="79"/>
      <c r="H35" s="79"/>
      <c r="I35" s="79"/>
      <c r="J35" s="79"/>
      <c r="K35" s="79"/>
      <c r="L35" s="2"/>
    </row>
    <row r="36" spans="2:12" x14ac:dyDescent="0.2">
      <c r="B36" s="28"/>
      <c r="C36" s="28"/>
      <c r="D36" s="28"/>
      <c r="E36" s="28"/>
      <c r="F36" s="28"/>
      <c r="G36" s="28"/>
      <c r="H36" s="28"/>
      <c r="I36" s="28"/>
      <c r="J36" s="28"/>
      <c r="K36" s="28"/>
    </row>
    <row r="37" spans="2:12" x14ac:dyDescent="0.2">
      <c r="B37" s="3" t="s">
        <v>79</v>
      </c>
      <c r="C37" s="28"/>
      <c r="D37" s="28"/>
      <c r="E37" s="28"/>
      <c r="F37" s="28"/>
      <c r="G37" s="28"/>
      <c r="H37" s="28"/>
      <c r="I37" s="28"/>
      <c r="J37" s="28"/>
      <c r="K37" s="28"/>
    </row>
    <row r="38" spans="2:12" ht="13.5" thickBot="1" x14ac:dyDescent="0.25">
      <c r="B38" s="4"/>
      <c r="C38" s="4"/>
      <c r="D38" s="4"/>
      <c r="E38" s="4"/>
      <c r="F38" s="4"/>
      <c r="G38" s="4"/>
      <c r="H38" s="4"/>
      <c r="I38" s="4"/>
      <c r="J38" s="4"/>
      <c r="K38" s="4"/>
    </row>
    <row r="39" spans="2:12" x14ac:dyDescent="0.2">
      <c r="B39" s="5"/>
      <c r="C39" s="6" t="s">
        <v>22</v>
      </c>
      <c r="D39" s="6" t="s">
        <v>54</v>
      </c>
      <c r="E39" s="6" t="s">
        <v>55</v>
      </c>
      <c r="F39" s="6" t="s">
        <v>56</v>
      </c>
      <c r="G39" s="96" t="s">
        <v>15</v>
      </c>
      <c r="H39" s="97"/>
      <c r="I39" s="97"/>
      <c r="J39" s="97"/>
      <c r="K39" s="98"/>
    </row>
    <row r="40" spans="2:12" x14ac:dyDescent="0.2">
      <c r="B40" s="51" t="s">
        <v>58</v>
      </c>
      <c r="C40" s="55" t="s">
        <v>61</v>
      </c>
      <c r="D40" s="55" t="s">
        <v>59</v>
      </c>
      <c r="E40" s="55" t="s">
        <v>62</v>
      </c>
      <c r="F40" s="55" t="s">
        <v>63</v>
      </c>
      <c r="G40" s="52"/>
      <c r="H40" s="53"/>
      <c r="I40" s="53"/>
      <c r="J40" s="53"/>
      <c r="K40" s="54"/>
    </row>
    <row r="41" spans="2:12" x14ac:dyDescent="0.2">
      <c r="B41" s="51" t="s">
        <v>57</v>
      </c>
      <c r="C41" s="55" t="s">
        <v>60</v>
      </c>
      <c r="D41" s="55" t="s">
        <v>60</v>
      </c>
      <c r="E41" s="55" t="s">
        <v>60</v>
      </c>
      <c r="F41" s="55" t="s">
        <v>64</v>
      </c>
      <c r="G41" s="52"/>
      <c r="H41" s="53"/>
      <c r="I41" s="53"/>
      <c r="J41" s="53"/>
      <c r="K41" s="54"/>
    </row>
    <row r="42" spans="2:12" ht="27.75" customHeight="1" x14ac:dyDescent="0.2">
      <c r="B42" s="23" t="s">
        <v>23</v>
      </c>
      <c r="C42" s="8"/>
      <c r="D42" s="65">
        <v>68000</v>
      </c>
      <c r="E42" s="65">
        <v>71000</v>
      </c>
      <c r="F42" s="65">
        <v>94000</v>
      </c>
      <c r="G42" s="86"/>
      <c r="H42" s="87"/>
      <c r="I42" s="87"/>
      <c r="J42" s="87"/>
      <c r="K42" s="88"/>
    </row>
    <row r="43" spans="2:12" ht="27.75" customHeight="1" x14ac:dyDescent="0.2">
      <c r="B43" s="23" t="s">
        <v>83</v>
      </c>
      <c r="C43" s="72">
        <v>46.8</v>
      </c>
      <c r="D43" s="70">
        <v>49.5</v>
      </c>
      <c r="E43" s="70">
        <v>48.1</v>
      </c>
      <c r="F43" s="70">
        <v>59.4</v>
      </c>
      <c r="G43" s="39"/>
      <c r="H43" s="40"/>
      <c r="I43" s="40"/>
      <c r="J43" s="40"/>
      <c r="K43" s="41"/>
    </row>
    <row r="44" spans="2:12" ht="27.75" customHeight="1" x14ac:dyDescent="0.2">
      <c r="B44" s="44" t="s">
        <v>37</v>
      </c>
      <c r="C44" s="45"/>
      <c r="D44" s="71">
        <f>D42/D43</f>
        <v>1373.7373737373737</v>
      </c>
      <c r="E44" s="71">
        <f>E42/E43</f>
        <v>1476.0914760914761</v>
      </c>
      <c r="F44" s="71">
        <f>F42/F43</f>
        <v>1582.4915824915824</v>
      </c>
      <c r="G44" s="39"/>
      <c r="H44" s="40"/>
      <c r="I44" s="40"/>
      <c r="J44" s="40"/>
      <c r="K44" s="41"/>
    </row>
    <row r="45" spans="2:12" x14ac:dyDescent="0.2">
      <c r="B45" s="7" t="s">
        <v>1</v>
      </c>
      <c r="C45" s="43">
        <v>44501</v>
      </c>
      <c r="D45" s="60" t="s">
        <v>90</v>
      </c>
      <c r="E45" s="60" t="s">
        <v>66</v>
      </c>
      <c r="F45" s="60" t="s">
        <v>65</v>
      </c>
      <c r="G45" s="128"/>
      <c r="H45" s="129"/>
      <c r="I45" s="129"/>
      <c r="J45" s="129"/>
      <c r="K45" s="130"/>
    </row>
    <row r="46" spans="2:12" ht="76.5" x14ac:dyDescent="0.2">
      <c r="B46" s="9" t="s">
        <v>2</v>
      </c>
      <c r="C46" s="8"/>
      <c r="D46" s="56" t="s">
        <v>67</v>
      </c>
      <c r="E46" s="56" t="s">
        <v>67</v>
      </c>
      <c r="F46" s="56" t="s">
        <v>92</v>
      </c>
      <c r="G46" s="123" t="s">
        <v>91</v>
      </c>
      <c r="H46" s="124"/>
      <c r="I46" s="124"/>
      <c r="J46" s="124"/>
      <c r="K46" s="125"/>
    </row>
    <row r="47" spans="2:12" x14ac:dyDescent="0.2">
      <c r="B47" s="7" t="s">
        <v>5</v>
      </c>
      <c r="C47" s="8"/>
      <c r="D47" s="64">
        <v>0.05</v>
      </c>
      <c r="E47" s="64">
        <v>0.1</v>
      </c>
      <c r="F47" s="64">
        <v>0</v>
      </c>
      <c r="G47" s="131"/>
      <c r="H47" s="132"/>
      <c r="I47" s="132"/>
      <c r="J47" s="132"/>
      <c r="K47" s="133"/>
    </row>
    <row r="48" spans="2:12" x14ac:dyDescent="0.2">
      <c r="B48" s="23" t="s">
        <v>41</v>
      </c>
      <c r="C48" s="8"/>
      <c r="D48" s="65">
        <f>D47*D44</f>
        <v>68.686868686868692</v>
      </c>
      <c r="E48" s="65">
        <f>E47*E44</f>
        <v>147.60914760914761</v>
      </c>
      <c r="F48" s="65">
        <f>F47*F44</f>
        <v>0</v>
      </c>
      <c r="G48" s="134"/>
      <c r="H48" s="135"/>
      <c r="I48" s="135"/>
      <c r="J48" s="135"/>
      <c r="K48" s="136"/>
    </row>
    <row r="49" spans="2:11" s="24" customFormat="1" x14ac:dyDescent="0.2">
      <c r="B49" s="26" t="s">
        <v>28</v>
      </c>
      <c r="C49" s="31"/>
      <c r="D49" s="66">
        <f>D44*(1+D47)</f>
        <v>1442.4242424242425</v>
      </c>
      <c r="E49" s="66">
        <f>E44*(1+E47)</f>
        <v>1623.700623700624</v>
      </c>
      <c r="F49" s="66">
        <f>F44*(1+F47)</f>
        <v>1582.4915824915824</v>
      </c>
      <c r="G49" s="137"/>
      <c r="H49" s="138"/>
      <c r="I49" s="138"/>
      <c r="J49" s="138"/>
      <c r="K49" s="139"/>
    </row>
    <row r="50" spans="2:11" s="24" customFormat="1" ht="13.35" customHeight="1" x14ac:dyDescent="0.2">
      <c r="B50" s="23" t="s">
        <v>17</v>
      </c>
      <c r="C50" s="32" t="s">
        <v>13</v>
      </c>
      <c r="D50" s="60" t="s">
        <v>14</v>
      </c>
      <c r="E50" s="60" t="s">
        <v>13</v>
      </c>
      <c r="F50" s="60" t="s">
        <v>13</v>
      </c>
      <c r="G50" s="80" t="s">
        <v>71</v>
      </c>
      <c r="H50" s="81"/>
      <c r="I50" s="81"/>
      <c r="J50" s="81"/>
      <c r="K50" s="82"/>
    </row>
    <row r="51" spans="2:11" s="24" customFormat="1" x14ac:dyDescent="0.2">
      <c r="B51" s="10" t="s">
        <v>6</v>
      </c>
      <c r="C51" s="33"/>
      <c r="D51" s="12" t="s">
        <v>40</v>
      </c>
      <c r="E51" s="12" t="s">
        <v>85</v>
      </c>
      <c r="F51" s="12" t="s">
        <v>85</v>
      </c>
      <c r="G51" s="83"/>
      <c r="H51" s="84"/>
      <c r="I51" s="84"/>
      <c r="J51" s="84"/>
      <c r="K51" s="85"/>
    </row>
    <row r="52" spans="2:11" s="24" customFormat="1" x14ac:dyDescent="0.2">
      <c r="B52" s="10" t="s">
        <v>7</v>
      </c>
      <c r="C52" s="33"/>
      <c r="D52" s="63">
        <v>0.1</v>
      </c>
      <c r="E52" s="63">
        <v>0</v>
      </c>
      <c r="F52" s="63">
        <v>0</v>
      </c>
      <c r="G52" s="105"/>
      <c r="H52" s="106"/>
      <c r="I52" s="106"/>
      <c r="J52" s="106"/>
      <c r="K52" s="107"/>
    </row>
    <row r="53" spans="2:11" x14ac:dyDescent="0.2">
      <c r="B53" s="23" t="s">
        <v>36</v>
      </c>
      <c r="C53" s="32" t="s">
        <v>43</v>
      </c>
      <c r="D53" s="60" t="s">
        <v>43</v>
      </c>
      <c r="E53" s="60" t="s">
        <v>68</v>
      </c>
      <c r="F53" s="60" t="s">
        <v>69</v>
      </c>
      <c r="G53" s="80" t="s">
        <v>70</v>
      </c>
      <c r="H53" s="81"/>
      <c r="I53" s="81"/>
      <c r="J53" s="81"/>
      <c r="K53" s="82"/>
    </row>
    <row r="54" spans="2:11" x14ac:dyDescent="0.2">
      <c r="B54" s="10" t="s">
        <v>6</v>
      </c>
      <c r="C54" s="33"/>
      <c r="D54" s="12" t="s">
        <v>85</v>
      </c>
      <c r="E54" s="12" t="s">
        <v>16</v>
      </c>
      <c r="F54" s="12" t="s">
        <v>93</v>
      </c>
      <c r="G54" s="83"/>
      <c r="H54" s="84"/>
      <c r="I54" s="84"/>
      <c r="J54" s="84"/>
      <c r="K54" s="85"/>
    </row>
    <row r="55" spans="2:11" x14ac:dyDescent="0.2">
      <c r="B55" s="10" t="s">
        <v>7</v>
      </c>
      <c r="C55" s="33"/>
      <c r="D55" s="63">
        <v>0</v>
      </c>
      <c r="E55" s="63">
        <v>-0.05</v>
      </c>
      <c r="F55" s="63">
        <v>0</v>
      </c>
      <c r="G55" s="105"/>
      <c r="H55" s="106"/>
      <c r="I55" s="106"/>
      <c r="J55" s="106"/>
      <c r="K55" s="107"/>
    </row>
    <row r="56" spans="2:11" x14ac:dyDescent="0.2">
      <c r="B56" s="23" t="s">
        <v>42</v>
      </c>
      <c r="C56" s="32" t="s">
        <v>13</v>
      </c>
      <c r="D56" s="60" t="s">
        <v>13</v>
      </c>
      <c r="E56" s="60" t="s">
        <v>13</v>
      </c>
      <c r="F56" s="60" t="s">
        <v>35</v>
      </c>
      <c r="G56" s="80" t="s">
        <v>72</v>
      </c>
      <c r="H56" s="81"/>
      <c r="I56" s="81"/>
      <c r="J56" s="81"/>
      <c r="K56" s="82"/>
    </row>
    <row r="57" spans="2:11" x14ac:dyDescent="0.2">
      <c r="B57" s="10" t="s">
        <v>6</v>
      </c>
      <c r="C57" s="33"/>
      <c r="D57" s="12" t="s">
        <v>85</v>
      </c>
      <c r="E57" s="12" t="s">
        <v>85</v>
      </c>
      <c r="F57" s="12" t="s">
        <v>16</v>
      </c>
      <c r="G57" s="83"/>
      <c r="H57" s="84"/>
      <c r="I57" s="84"/>
      <c r="J57" s="84"/>
      <c r="K57" s="85"/>
    </row>
    <row r="58" spans="2:11" x14ac:dyDescent="0.2">
      <c r="B58" s="10" t="s">
        <v>7</v>
      </c>
      <c r="C58" s="33"/>
      <c r="D58" s="63">
        <v>0</v>
      </c>
      <c r="E58" s="63">
        <v>0</v>
      </c>
      <c r="F58" s="63">
        <v>-0.15</v>
      </c>
      <c r="G58" s="105"/>
      <c r="H58" s="106"/>
      <c r="I58" s="106"/>
      <c r="J58" s="106"/>
      <c r="K58" s="107"/>
    </row>
    <row r="59" spans="2:11" x14ac:dyDescent="0.2">
      <c r="B59" s="23" t="s">
        <v>83</v>
      </c>
      <c r="C59" s="50">
        <f>C43</f>
        <v>46.8</v>
      </c>
      <c r="D59" s="61">
        <v>49.5</v>
      </c>
      <c r="E59" s="61">
        <f>E43</f>
        <v>48.1</v>
      </c>
      <c r="F59" s="61">
        <v>59.4</v>
      </c>
      <c r="G59" s="80" t="s">
        <v>73</v>
      </c>
      <c r="H59" s="81"/>
      <c r="I59" s="81"/>
      <c r="J59" s="81"/>
      <c r="K59" s="82"/>
    </row>
    <row r="60" spans="2:11" ht="51" x14ac:dyDescent="0.2">
      <c r="B60" s="10" t="s">
        <v>6</v>
      </c>
      <c r="C60" s="126"/>
      <c r="D60" s="127" t="s">
        <v>99</v>
      </c>
      <c r="E60" s="127" t="s">
        <v>99</v>
      </c>
      <c r="F60" s="127" t="s">
        <v>94</v>
      </c>
      <c r="G60" s="83"/>
      <c r="H60" s="84"/>
      <c r="I60" s="84"/>
      <c r="J60" s="84"/>
      <c r="K60" s="85"/>
    </row>
    <row r="61" spans="2:11" x14ac:dyDescent="0.2">
      <c r="B61" s="10" t="s">
        <v>7</v>
      </c>
      <c r="C61" s="11"/>
      <c r="D61" s="63">
        <v>0</v>
      </c>
      <c r="E61" s="63">
        <v>0</v>
      </c>
      <c r="F61" s="63">
        <v>0.05</v>
      </c>
      <c r="G61" s="140"/>
      <c r="H61" s="141"/>
      <c r="I61" s="141"/>
      <c r="J61" s="141"/>
      <c r="K61" s="142"/>
    </row>
    <row r="62" spans="2:11" x14ac:dyDescent="0.2">
      <c r="B62" s="57" t="s">
        <v>74</v>
      </c>
      <c r="C62" s="58" t="s">
        <v>76</v>
      </c>
      <c r="D62" s="62" t="s">
        <v>76</v>
      </c>
      <c r="E62" s="62" t="s">
        <v>78</v>
      </c>
      <c r="F62" s="62" t="s">
        <v>76</v>
      </c>
      <c r="G62" s="108" t="s">
        <v>77</v>
      </c>
      <c r="H62" s="109"/>
      <c r="I62" s="109"/>
      <c r="J62" s="109"/>
      <c r="K62" s="110"/>
    </row>
    <row r="63" spans="2:11" x14ac:dyDescent="0.2">
      <c r="B63" s="10" t="s">
        <v>6</v>
      </c>
      <c r="C63" s="11"/>
      <c r="D63" s="12" t="s">
        <v>85</v>
      </c>
      <c r="E63" s="63" t="s">
        <v>40</v>
      </c>
      <c r="F63" s="63" t="s">
        <v>85</v>
      </c>
      <c r="G63" s="111"/>
      <c r="H63" s="112"/>
      <c r="I63" s="112"/>
      <c r="J63" s="112"/>
      <c r="K63" s="113"/>
    </row>
    <row r="64" spans="2:11" x14ac:dyDescent="0.2">
      <c r="B64" s="10" t="s">
        <v>7</v>
      </c>
      <c r="C64" s="11"/>
      <c r="D64" s="63">
        <v>0</v>
      </c>
      <c r="E64" s="63">
        <v>0.05</v>
      </c>
      <c r="F64" s="63">
        <v>0</v>
      </c>
      <c r="G64" s="140"/>
      <c r="H64" s="141"/>
      <c r="I64" s="141"/>
      <c r="J64" s="141"/>
      <c r="K64" s="142"/>
    </row>
    <row r="65" spans="2:11" x14ac:dyDescent="0.2">
      <c r="B65" s="57" t="s">
        <v>75</v>
      </c>
      <c r="C65" s="58" t="s">
        <v>76</v>
      </c>
      <c r="D65" s="63" t="s">
        <v>78</v>
      </c>
      <c r="E65" s="63" t="s">
        <v>76</v>
      </c>
      <c r="F65" s="63" t="s">
        <v>78</v>
      </c>
      <c r="G65" s="114" t="s">
        <v>89</v>
      </c>
      <c r="H65" s="115"/>
      <c r="I65" s="115"/>
      <c r="J65" s="115"/>
      <c r="K65" s="116"/>
    </row>
    <row r="66" spans="2:11" x14ac:dyDescent="0.2">
      <c r="B66" s="10" t="s">
        <v>6</v>
      </c>
      <c r="C66" s="11"/>
      <c r="D66" s="63" t="s">
        <v>40</v>
      </c>
      <c r="E66" s="12" t="s">
        <v>85</v>
      </c>
      <c r="F66" s="63" t="s">
        <v>40</v>
      </c>
      <c r="G66" s="117"/>
      <c r="H66" s="118"/>
      <c r="I66" s="118"/>
      <c r="J66" s="118"/>
      <c r="K66" s="119"/>
    </row>
    <row r="67" spans="2:11" x14ac:dyDescent="0.2">
      <c r="B67" s="10" t="s">
        <v>7</v>
      </c>
      <c r="C67" s="11"/>
      <c r="D67" s="63">
        <v>0.05</v>
      </c>
      <c r="E67" s="63">
        <v>0</v>
      </c>
      <c r="F67" s="63">
        <v>0.05</v>
      </c>
      <c r="G67" s="143"/>
      <c r="H67" s="144"/>
      <c r="I67" s="144"/>
      <c r="J67" s="144"/>
      <c r="K67" s="145"/>
    </row>
    <row r="68" spans="2:11" x14ac:dyDescent="0.2">
      <c r="B68" s="10" t="s">
        <v>8</v>
      </c>
      <c r="C68" s="11"/>
      <c r="D68" s="63">
        <f>D52+D55+D58+D61+D64+D67</f>
        <v>0.15000000000000002</v>
      </c>
      <c r="E68" s="63">
        <f>E52+E55+E58+E61+E64+E67</f>
        <v>0</v>
      </c>
      <c r="F68" s="63">
        <f>F52+F55+F58+F61+F64+F67</f>
        <v>-4.9999999999999989E-2</v>
      </c>
      <c r="G68" s="146"/>
      <c r="H68" s="147"/>
      <c r="I68" s="147"/>
      <c r="J68" s="147"/>
      <c r="K68" s="148"/>
    </row>
    <row r="69" spans="2:11" x14ac:dyDescent="0.2">
      <c r="B69" s="10" t="s">
        <v>30</v>
      </c>
      <c r="C69" s="11"/>
      <c r="D69" s="67">
        <f>D49*D68</f>
        <v>216.3636363636364</v>
      </c>
      <c r="E69" s="67">
        <f>E49*E68</f>
        <v>0</v>
      </c>
      <c r="F69" s="67">
        <f>F49*F68</f>
        <v>-79.1245791245791</v>
      </c>
      <c r="G69" s="146"/>
      <c r="H69" s="147"/>
      <c r="I69" s="147"/>
      <c r="J69" s="147"/>
      <c r="K69" s="148"/>
    </row>
    <row r="70" spans="2:11" x14ac:dyDescent="0.2">
      <c r="B70" s="26" t="s">
        <v>29</v>
      </c>
      <c r="C70" s="27"/>
      <c r="D70" s="66">
        <f>D49*(1+D68)</f>
        <v>1658.7878787878788</v>
      </c>
      <c r="E70" s="66">
        <f>E49*(1+E68)</f>
        <v>1623.700623700624</v>
      </c>
      <c r="F70" s="66">
        <f>F49*(1+F68)</f>
        <v>1503.3670033670032</v>
      </c>
      <c r="G70" s="149"/>
      <c r="H70" s="150"/>
      <c r="I70" s="150"/>
      <c r="J70" s="150"/>
      <c r="K70" s="151"/>
    </row>
    <row r="71" spans="2:11" x14ac:dyDescent="0.2">
      <c r="B71" s="7" t="s">
        <v>9</v>
      </c>
      <c r="C71" s="8"/>
      <c r="D71" s="64">
        <f>ABS(D47)+ABS(D52)+ABS(D55)+ABS(D58)+ABS(D61)+ABS(D64)+ABS(D67)</f>
        <v>0.2</v>
      </c>
      <c r="E71" s="64">
        <f>ABS(E47)+ABS(E52)+ABS(E55)+ABS(E58)+ABS(E61)+ABS(E64)+ABS(E67)</f>
        <v>0.2</v>
      </c>
      <c r="F71" s="64">
        <f>ABS(F47)+ABS(F52)+ABS(F55)+ABS(F58)+ABS(F61)+ABS(F64)+ABS(F67)</f>
        <v>0.25</v>
      </c>
      <c r="G71" s="105" t="s">
        <v>10</v>
      </c>
      <c r="H71" s="106"/>
      <c r="I71" s="106"/>
      <c r="J71" s="106"/>
      <c r="K71" s="107"/>
    </row>
    <row r="72" spans="2:11" x14ac:dyDescent="0.2">
      <c r="B72" s="7" t="s">
        <v>11</v>
      </c>
      <c r="C72" s="68">
        <f>D72+E72+F72</f>
        <v>1</v>
      </c>
      <c r="D72" s="68">
        <v>0.35</v>
      </c>
      <c r="E72" s="68">
        <v>0.35</v>
      </c>
      <c r="F72" s="68">
        <v>0.3</v>
      </c>
      <c r="G72" s="152" t="s">
        <v>95</v>
      </c>
      <c r="H72" s="153"/>
      <c r="I72" s="153"/>
      <c r="J72" s="153"/>
      <c r="K72" s="154"/>
    </row>
    <row r="73" spans="2:11" ht="15" x14ac:dyDescent="0.2">
      <c r="B73" s="23" t="s">
        <v>32</v>
      </c>
      <c r="C73" s="59"/>
      <c r="D73" s="69">
        <f>D70*D72</f>
        <v>580.57575757575751</v>
      </c>
      <c r="E73" s="69">
        <f>E70*E72</f>
        <v>568.29521829521832</v>
      </c>
      <c r="F73" s="69">
        <f>F70*F72</f>
        <v>451.01010101010098</v>
      </c>
      <c r="G73" s="105" t="s">
        <v>25</v>
      </c>
      <c r="H73" s="106"/>
      <c r="I73" s="106"/>
      <c r="J73" s="106"/>
      <c r="K73" s="107"/>
    </row>
    <row r="74" spans="2:11" ht="30.75" thickBot="1" x14ac:dyDescent="0.3">
      <c r="B74" s="42" t="s">
        <v>31</v>
      </c>
      <c r="C74" s="73">
        <f>D73+E73+F73</f>
        <v>1599.8810768810768</v>
      </c>
      <c r="D74" s="13"/>
      <c r="E74" s="155"/>
      <c r="F74" s="155"/>
      <c r="G74" s="156" t="s">
        <v>96</v>
      </c>
      <c r="H74" s="14"/>
      <c r="I74" s="14"/>
      <c r="J74" s="14"/>
      <c r="K74" s="15"/>
    </row>
    <row r="75" spans="2:11" x14ac:dyDescent="0.2">
      <c r="E75" s="4"/>
      <c r="F75" s="4"/>
      <c r="G75" s="4"/>
      <c r="H75" s="4"/>
      <c r="I75" s="4"/>
      <c r="J75" s="4"/>
      <c r="K75" s="4"/>
    </row>
    <row r="76" spans="2:11" x14ac:dyDescent="0.2">
      <c r="B76" s="120" t="s">
        <v>97</v>
      </c>
      <c r="C76" s="22"/>
      <c r="E76" s="4"/>
      <c r="F76" s="4"/>
      <c r="G76" s="4"/>
      <c r="H76" s="4"/>
      <c r="I76" s="4"/>
      <c r="J76" s="4"/>
      <c r="K76" s="4"/>
    </row>
    <row r="77" spans="2:11" x14ac:dyDescent="0.2">
      <c r="B77" s="34">
        <f>C74*C59</f>
        <v>74874.434398034384</v>
      </c>
      <c r="C77" s="35"/>
      <c r="D77" s="25"/>
      <c r="E77" s="157"/>
      <c r="F77" s="4"/>
      <c r="G77" s="4"/>
      <c r="H77" s="4"/>
      <c r="I77" s="4"/>
      <c r="J77" s="4"/>
      <c r="K77" s="4"/>
    </row>
    <row r="78" spans="2:11" x14ac:dyDescent="0.2">
      <c r="B78" s="22"/>
      <c r="C78" s="22"/>
      <c r="E78" s="4"/>
      <c r="F78" s="4"/>
      <c r="G78" s="4"/>
      <c r="H78" s="4"/>
      <c r="I78" s="4"/>
      <c r="J78" s="4"/>
      <c r="K78" s="4"/>
    </row>
    <row r="79" spans="2:11" x14ac:dyDescent="0.2">
      <c r="B79" s="37" t="s">
        <v>81</v>
      </c>
      <c r="C79" s="22"/>
      <c r="E79" s="4"/>
      <c r="F79" s="4"/>
      <c r="G79" s="4"/>
      <c r="H79" s="4"/>
      <c r="I79" s="4"/>
      <c r="J79" s="4"/>
      <c r="K79" s="4"/>
    </row>
    <row r="80" spans="2:11" ht="15" x14ac:dyDescent="0.25">
      <c r="B80" s="36"/>
      <c r="C80" s="22"/>
      <c r="D80" s="38"/>
      <c r="E80" s="4"/>
      <c r="F80" s="4"/>
      <c r="G80" s="4"/>
      <c r="H80" s="4"/>
      <c r="I80" s="4"/>
      <c r="J80" s="4"/>
      <c r="K80" s="4"/>
    </row>
    <row r="81" spans="2:3" x14ac:dyDescent="0.2">
      <c r="B81" s="3" t="s">
        <v>20</v>
      </c>
      <c r="C81" s="22"/>
    </row>
    <row r="82" spans="2:3" x14ac:dyDescent="0.2">
      <c r="B82" s="22" t="s">
        <v>21</v>
      </c>
      <c r="C82" s="22"/>
    </row>
    <row r="83" spans="2:3" x14ac:dyDescent="0.2">
      <c r="B83" s="22" t="s">
        <v>26</v>
      </c>
      <c r="C83" s="22"/>
    </row>
    <row r="84" spans="2:3" x14ac:dyDescent="0.2">
      <c r="B84" s="120" t="s">
        <v>98</v>
      </c>
      <c r="C84" s="22"/>
    </row>
    <row r="85" spans="2:3" x14ac:dyDescent="0.2">
      <c r="B85" s="74" t="s">
        <v>45</v>
      </c>
      <c r="C85" s="22"/>
    </row>
    <row r="86" spans="2:3" x14ac:dyDescent="0.2">
      <c r="B86" s="120" t="s">
        <v>100</v>
      </c>
      <c r="C86" s="22"/>
    </row>
    <row r="87" spans="2:3" x14ac:dyDescent="0.2">
      <c r="B87" s="22"/>
      <c r="C87" s="22"/>
    </row>
    <row r="88" spans="2:3" x14ac:dyDescent="0.2">
      <c r="B88" s="22"/>
      <c r="C88" s="22"/>
    </row>
  </sheetData>
  <mergeCells count="44">
    <mergeCell ref="G72:K72"/>
    <mergeCell ref="G73:K73"/>
    <mergeCell ref="G61:K61"/>
    <mergeCell ref="G62:K63"/>
    <mergeCell ref="G64:K64"/>
    <mergeCell ref="G65:K66"/>
    <mergeCell ref="G67:K70"/>
    <mergeCell ref="G71:K71"/>
    <mergeCell ref="G56:K57"/>
    <mergeCell ref="G58:K58"/>
    <mergeCell ref="C16:H16"/>
    <mergeCell ref="G50:K51"/>
    <mergeCell ref="G52:K52"/>
    <mergeCell ref="I12:N12"/>
    <mergeCell ref="I13:N13"/>
    <mergeCell ref="I14:N14"/>
    <mergeCell ref="I15:N15"/>
    <mergeCell ref="I16:N16"/>
    <mergeCell ref="I17:N17"/>
    <mergeCell ref="I18:N18"/>
    <mergeCell ref="I19:N19"/>
    <mergeCell ref="G39:K39"/>
    <mergeCell ref="G46:K46"/>
    <mergeCell ref="G45:K45"/>
    <mergeCell ref="C19:H19"/>
    <mergeCell ref="C22:H22"/>
    <mergeCell ref="I21:N21"/>
    <mergeCell ref="I22:N22"/>
    <mergeCell ref="C11:H11"/>
    <mergeCell ref="C12:H12"/>
    <mergeCell ref="C13:H13"/>
    <mergeCell ref="C14:H14"/>
    <mergeCell ref="C15:H15"/>
    <mergeCell ref="C18:H18"/>
    <mergeCell ref="C21:H21"/>
    <mergeCell ref="C17:H17"/>
    <mergeCell ref="B25:K25"/>
    <mergeCell ref="B35:K35"/>
    <mergeCell ref="G59:K60"/>
    <mergeCell ref="G53:K54"/>
    <mergeCell ref="G47:K48"/>
    <mergeCell ref="G42:K42"/>
    <mergeCell ref="G55:K55"/>
    <mergeCell ref="C20:H20"/>
  </mergeCells>
  <phoneticPr fontId="1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Lahendus</vt:lpstr>
    </vt:vector>
  </TitlesOfParts>
  <Company>Kinnisvaraekspert Tartu OÜ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Elbrecht</dc:creator>
  <cp:lastModifiedBy>Ülleke Eerik</cp:lastModifiedBy>
  <dcterms:created xsi:type="dcterms:W3CDTF">2010-05-21T05:12:58Z</dcterms:created>
  <dcterms:modified xsi:type="dcterms:W3CDTF">2021-10-12T17:36:39Z</dcterms:modified>
</cp:coreProperties>
</file>