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995" windowHeight="13035" activeTab="0"/>
  </bookViews>
  <sheets>
    <sheet name="Lahendus" sheetId="1" r:id="rId1"/>
  </sheets>
  <definedNames/>
  <calcPr fullCalcOnLoad="1"/>
</workbook>
</file>

<file path=xl/sharedStrings.xml><?xml version="1.0" encoding="utf-8"?>
<sst xmlns="http://schemas.openxmlformats.org/spreadsheetml/2006/main" count="86" uniqueCount="72">
  <si>
    <t>Võrdlusobjektide valik</t>
  </si>
  <si>
    <t>Nr</t>
  </si>
  <si>
    <t>Tehingu aeg</t>
  </si>
  <si>
    <t>Kommentaar</t>
  </si>
  <si>
    <t>Võrdlusühiku valik</t>
  </si>
  <si>
    <t>Võrdluselementide valik</t>
  </si>
  <si>
    <t>Võrdluselementideks on tulenevalt hinnatava objekti iseloomust esitatud algandmete põhjal valitud:</t>
  </si>
  <si>
    <t>Hinnatav objekt</t>
  </si>
  <si>
    <t>Ajaline kohandus, %</t>
  </si>
  <si>
    <t>Võrdlus</t>
  </si>
  <si>
    <t>halvem</t>
  </si>
  <si>
    <t>sama</t>
  </si>
  <si>
    <t>Kohandus</t>
  </si>
  <si>
    <t>Summaarne kohandus, %</t>
  </si>
  <si>
    <t>Kohanduste absoluutväärtuste summa</t>
  </si>
  <si>
    <t>Kohanduste absoluutväärtuste summa on leitud kõikide kohanduste (sh. ajalise kohanduse) absoluutväärtuste summana</t>
  </si>
  <si>
    <t>Kaalud</t>
  </si>
  <si>
    <t>Kohandamisel kasutatakse kaalutud keskmist, kuna võrreldes aritmeetilise keskmisega annab see täpsema tulemuse (võimalik on parandada kohandamisel tekkivat ebatäpsust).</t>
  </si>
  <si>
    <t>Kaalutud keskmise kohandatud tehingu hinna leidmiseks liidame kokku kaalutud tehingu hinnad</t>
  </si>
  <si>
    <t>Parim kasutus</t>
  </si>
  <si>
    <t>Korrus</t>
  </si>
  <si>
    <t>hea</t>
  </si>
  <si>
    <t>rahuldav</t>
  </si>
  <si>
    <t>2) korrus</t>
  </si>
  <si>
    <t>3) korteri seisukord</t>
  </si>
  <si>
    <t xml:space="preserve">Teisi parameetreid ei ole võrdluselementidena vaadeldud, kuna vastavalt lähteandmetele ei oma need turuväärtuse kujunemisel tähtsust. </t>
  </si>
  <si>
    <t>Võrdlusobjekt nr.  4</t>
  </si>
  <si>
    <t>Kommentaarid ja selgitused</t>
  </si>
  <si>
    <t>turusituatsioon on sama väärtuse kuupäevaga</t>
  </si>
  <si>
    <t>parem</t>
  </si>
  <si>
    <t>Korteri seisukord</t>
  </si>
  <si>
    <t>väga hea</t>
  </si>
  <si>
    <t>Heas seisukorras korterid on 10% võrra madalama väärtusega kui väga heas seisukorras korterid ning heas seisukorras korter on 10% kõrgema väärtusega kui rahuldavas seisukorras korterid.</t>
  </si>
  <si>
    <t>Arvestades teadaolevat informatsiooni, on parimaks kasutuseks olemasolev kasutus ehk eluruum (korter), kuna sellisena omandab see ka kõrgeima väärtuse.</t>
  </si>
  <si>
    <t>puudub</t>
  </si>
  <si>
    <t>olemas</t>
  </si>
  <si>
    <t>Rõdu või lodža</t>
  </si>
  <si>
    <t>Võrdlustehinguks mittesobivuse põhjendus</t>
  </si>
  <si>
    <t>Turuväärtuse leidmine, NB! Väärtuse kuupäevaks on 01.11.11</t>
  </si>
  <si>
    <t>Võrdlusobjekt nr. 2</t>
  </si>
  <si>
    <t>Ajaline kohandus, EUR</t>
  </si>
  <si>
    <t>Ajaldatud tehingu hind, EUR</t>
  </si>
  <si>
    <t>turusituatsioon on muutunud - vahepealse aja jooksul on hinnad kasvanud keskmiselt 5%</t>
  </si>
  <si>
    <t>Rõdu või lodža olemasolu tõstab korteri väärtust 5%</t>
  </si>
  <si>
    <t>Võrdlusobjekt nr. 7</t>
  </si>
  <si>
    <t xml:space="preserve">Esimesel ja viimasel korrusel asuvate korterite hinnad on ca 5% madalamad kui vahepealsetel korrustel asuvate korterite hinnad. </t>
  </si>
  <si>
    <t>1) rõdu või lodža</t>
  </si>
  <si>
    <t>Tehingu hind, EUR</t>
  </si>
  <si>
    <t>Ajaldatud tehingu hind taandatuna korteri snp.-le, EUR/m2</t>
  </si>
  <si>
    <t>Summaarne kohandus, EUR/m2 taandatuna korteri snp.-le</t>
  </si>
  <si>
    <t>Kohandatud tehingu hind, EURm2 taandatuna korteri snp.-le</t>
  </si>
  <si>
    <t>Kaalutud tehingu hinnad, EUR/m2 taandatuna korteri snp.-le</t>
  </si>
  <si>
    <t>Kaalutud keskmine kohandatud tehingu hind, EUR/m2 taandatuna potentsiaalse ehitusmahu pinnaühikule</t>
  </si>
  <si>
    <t>Suurem kaal on antud 1. võrdlusobjektile, sest seda on kohandatud kõige vähem (tegemist on hinnatava objektiga kõige sarnasema korteriga). Kõige väiksem kaal on antud 2. võrdlusobjektile, sest seda on kohandatud kõige rohkem.</t>
  </si>
  <si>
    <t>Tegemist ei ole vaba turu tingimustele vastava tehinguga - objekti ostjaks on erihuvidega isik.</t>
  </si>
  <si>
    <t>Tegemist on pindalalt ja tubade arvult hinnatavast objektist oluliselt erineva objektiga.</t>
  </si>
  <si>
    <t>Erinev otstarve (kaubanduspind)</t>
  </si>
  <si>
    <t>Tegemist ei ole vaba turu tingimustele vastava tehinguga - ostja ja müüja on omavahel seotud.</t>
  </si>
  <si>
    <t>Ajaliselt väärtuse kuupäevale liiga vana tehing.</t>
  </si>
  <si>
    <t>Erinev otstarve (büroopind).</t>
  </si>
  <si>
    <t>Tegemist ei ole vaba turu tingimustele vastava ostu-müügi tehinguga (objekti ei ole reklaamitud piisavalt kaua ja piisavalt aktiivselt).</t>
  </si>
  <si>
    <t>2 / 5</t>
  </si>
  <si>
    <t>1 / 5</t>
  </si>
  <si>
    <t>5 / 5</t>
  </si>
  <si>
    <t>4. võrdlusobjektil arvestame siinkohal tehingu hinnast maha mittestatsionaarse sisustuse maksumuse (1000 eurot)</t>
  </si>
  <si>
    <t>Tulenevalt mastaabiefekti puudumisest antud turusegmendis ei oleks vale kasutada võrdlusühikuna tehingu hinda kui tervikut, kuid varade suhteliselt erinevate suuruse tõttu on võrdlusühikuks valitud tehingu hind taandatuna korteri suletud netopinnale.</t>
  </si>
  <si>
    <t>Hinnatava objekti turuväärtuse leidmiseks korrutame hinnatava korteri suletud netopinna kaalutud keskmise kohandatud tehingu hinnaga:</t>
  </si>
  <si>
    <t>Alljärgnevas tabelis on toodud võrdlustehingute valiku põhjendused:</t>
  </si>
  <si>
    <t>turusituatsioon on küll mõnevõrra muutunud, ent kohandamise vajadus, käesoleva hinnangu täpsust arvestades, puudub</t>
  </si>
  <si>
    <t>Seega on hinnatava objekti turuväärtus väärtuse kuupäeval: 35 685 eurot ehk ümardatult 36 000 eurot.</t>
  </si>
  <si>
    <t>Korteri pindala, m2</t>
  </si>
  <si>
    <t>NB! Tegemist on vaid ühe näitega võimalikest lahendusvariantidest!</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</si>
</sst>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0.000000000"/>
    <numFmt numFmtId="170" formatCode="0.000000"/>
    <numFmt numFmtId="171" formatCode="#,##0.0"/>
  </numFmts>
  <fonts count="28">
    <font>
      <sz val="10"/>
      <name val="Arial"/>
      <family val="0"/>
    </font>
    <font>
      <sz val="11"/>
      <color indexed="8"/>
      <name val="Calibri"/>
      <family val="0"/>
    </font>
    <font>
      <sz val="11"/>
      <color indexed="9"/>
      <name val="Calibri"/>
      <family val="0"/>
    </font>
    <font>
      <sz val="11"/>
      <color indexed="20"/>
      <name val="Calibri"/>
      <family val="0"/>
    </font>
    <font>
      <b/>
      <sz val="11"/>
      <color indexed="13"/>
      <name val="Calibri"/>
      <family val="0"/>
    </font>
    <font>
      <b/>
      <sz val="11"/>
      <color indexed="9"/>
      <name val="Calibri"/>
      <family val="0"/>
    </font>
    <font>
      <i/>
      <sz val="11"/>
      <color indexed="23"/>
      <name val="Calibri"/>
      <family val="0"/>
    </font>
    <font>
      <sz val="11"/>
      <color indexed="17"/>
      <name val="Calibri"/>
      <family val="0"/>
    </font>
    <font>
      <b/>
      <sz val="15"/>
      <color indexed="18"/>
      <name val="Calibri"/>
      <family val="0"/>
    </font>
    <font>
      <b/>
      <sz val="13"/>
      <color indexed="18"/>
      <name val="Calibri"/>
      <family val="0"/>
    </font>
    <font>
      <b/>
      <sz val="11"/>
      <color indexed="18"/>
      <name val="Calibri"/>
      <family val="0"/>
    </font>
    <font>
      <sz val="11"/>
      <color indexed="18"/>
      <name val="Calibri"/>
      <family val="0"/>
    </font>
    <font>
      <sz val="11"/>
      <color indexed="13"/>
      <name val="Calibri"/>
      <family val="0"/>
    </font>
    <font>
      <sz val="11"/>
      <color indexed="16"/>
      <name val="Calibri"/>
      <family val="0"/>
    </font>
    <font>
      <b/>
      <sz val="11"/>
      <color indexed="8"/>
      <name val="Calibri"/>
      <family val="0"/>
    </font>
    <font>
      <b/>
      <sz val="18"/>
      <color indexed="18"/>
      <name val="Cambria"/>
      <family val="0"/>
    </font>
    <font>
      <sz val="11"/>
      <color indexed="10"/>
      <name val="Calibri"/>
      <family val="0"/>
    </font>
    <font>
      <b/>
      <u val="single"/>
      <sz val="11"/>
      <color indexed="8"/>
      <name val="Calibri"/>
      <family val="0"/>
    </font>
    <font>
      <sz val="8"/>
      <name val="Arial"/>
      <family val="0"/>
    </font>
    <font>
      <sz val="10"/>
      <color indexed="8"/>
      <name val="Arial"/>
      <family val="0"/>
    </font>
    <font>
      <b/>
      <sz val="9"/>
      <color indexed="8"/>
      <name val="Arial"/>
      <family val="2"/>
    </font>
    <font>
      <sz val="9"/>
      <name val="Arial"/>
      <family val="2"/>
    </font>
    <font>
      <sz val="9"/>
      <color indexed="8"/>
      <name val="Arial"/>
      <family val="2"/>
    </font>
    <font>
      <b/>
      <sz val="10"/>
      <name val="Arial"/>
      <family val="2"/>
    </font>
    <font>
      <b/>
      <u val="single"/>
      <sz val="10"/>
      <name val="Arial"/>
      <family val="2"/>
    </font>
    <font>
      <i/>
      <sz val="10"/>
      <name val="Arial"/>
      <family val="2"/>
    </font>
    <font>
      <b/>
      <sz val="9"/>
      <name val="Arial"/>
      <family val="2"/>
    </font>
    <font>
      <sz val="14"/>
      <color indexed="10"/>
      <name val="Arial"/>
      <family val="0"/>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21"/>
        <bgColor indexed="64"/>
      </patternFill>
    </fill>
    <fill>
      <patternFill patternType="solid">
        <fgColor indexed="20"/>
        <bgColor indexed="64"/>
      </patternFill>
    </fill>
    <fill>
      <patternFill patternType="solid">
        <fgColor indexed="15"/>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medium">
        <color indexed="21"/>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style="thin">
        <color indexed="18"/>
      </top>
      <bottom style="double">
        <color indexed="1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2" borderId="0" applyNumberFormat="0" applyBorder="0" applyAlignment="0" applyProtection="0"/>
    <xf numFmtId="0" fontId="4" fillId="2" borderId="1" applyNumberFormat="0" applyAlignment="0" applyProtection="0"/>
    <xf numFmtId="0" fontId="5" fillId="1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2" borderId="1" applyNumberFormat="0" applyAlignment="0" applyProtection="0"/>
    <xf numFmtId="0" fontId="12" fillId="0" borderId="6" applyNumberFormat="0" applyFill="0" applyAlignment="0" applyProtection="0"/>
    <xf numFmtId="0" fontId="13" fillId="2" borderId="0" applyNumberFormat="0" applyBorder="0" applyAlignment="0" applyProtection="0"/>
    <xf numFmtId="0" fontId="1" fillId="3"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4" fillId="0" borderId="9" applyNumberFormat="0" applyFill="0" applyAlignment="0" applyProtection="0"/>
    <xf numFmtId="0" fontId="16" fillId="0" borderId="0" applyNumberFormat="0" applyFill="0" applyBorder="0" applyAlignment="0" applyProtection="0"/>
  </cellStyleXfs>
  <cellXfs count="90">
    <xf numFmtId="0" fontId="0" fillId="0" borderId="0" xfId="0" applyAlignment="1">
      <alignment/>
    </xf>
    <xf numFmtId="0" fontId="17" fillId="0" borderId="0" xfId="0" applyFont="1" applyAlignment="1">
      <alignment/>
    </xf>
    <xf numFmtId="0" fontId="19" fillId="0" borderId="0" xfId="0" applyFont="1" applyAlignment="1">
      <alignment/>
    </xf>
    <xf numFmtId="0" fontId="0" fillId="0" borderId="0" xfId="0" applyAlignment="1">
      <alignment horizontal="left" wrapText="1"/>
    </xf>
    <xf numFmtId="0" fontId="24" fillId="0" borderId="0" xfId="0" applyFont="1" applyAlignment="1">
      <alignment/>
    </xf>
    <xf numFmtId="0" fontId="0" fillId="0" borderId="0" xfId="0" applyFill="1" applyAlignment="1">
      <alignment/>
    </xf>
    <xf numFmtId="0" fontId="0" fillId="0" borderId="10" xfId="0" applyFill="1" applyBorder="1" applyAlignment="1">
      <alignment/>
    </xf>
    <xf numFmtId="0" fontId="23" fillId="0" borderId="11" xfId="0" applyFont="1" applyFill="1" applyBorder="1" applyAlignment="1">
      <alignment/>
    </xf>
    <xf numFmtId="0" fontId="0" fillId="0" borderId="12" xfId="0" applyFill="1" applyBorder="1" applyAlignment="1">
      <alignment/>
    </xf>
    <xf numFmtId="0" fontId="0" fillId="2" borderId="13" xfId="0" applyFill="1" applyBorder="1" applyAlignment="1">
      <alignment/>
    </xf>
    <xf numFmtId="3" fontId="0" fillId="0" borderId="13" xfId="0" applyNumberFormat="1" applyFill="1" applyBorder="1" applyAlignment="1">
      <alignment/>
    </xf>
    <xf numFmtId="0" fontId="0" fillId="0" borderId="13" xfId="0" applyFill="1" applyBorder="1" applyAlignment="1">
      <alignment/>
    </xf>
    <xf numFmtId="0" fontId="0" fillId="0" borderId="14" xfId="0" applyFill="1" applyBorder="1" applyAlignment="1">
      <alignment/>
    </xf>
    <xf numFmtId="17" fontId="0" fillId="0" borderId="13" xfId="0" applyNumberFormat="1" applyFill="1" applyBorder="1" applyAlignment="1">
      <alignment/>
    </xf>
    <xf numFmtId="0" fontId="0" fillId="0" borderId="12" xfId="0" applyFill="1" applyBorder="1" applyAlignment="1">
      <alignment vertical="center"/>
    </xf>
    <xf numFmtId="0" fontId="0" fillId="0" borderId="13" xfId="0" applyFill="1" applyBorder="1" applyAlignment="1">
      <alignment vertical="center" wrapText="1"/>
    </xf>
    <xf numFmtId="0" fontId="14" fillId="0" borderId="12" xfId="0" applyFont="1" applyFill="1" applyBorder="1" applyAlignment="1">
      <alignment wrapText="1"/>
    </xf>
    <xf numFmtId="3" fontId="14" fillId="0" borderId="13" xfId="0" applyNumberFormat="1" applyFont="1" applyFill="1" applyBorder="1" applyAlignment="1">
      <alignment/>
    </xf>
    <xf numFmtId="0" fontId="25" fillId="0" borderId="12" xfId="0" applyFont="1" applyFill="1" applyBorder="1" applyAlignment="1">
      <alignment/>
    </xf>
    <xf numFmtId="0" fontId="25" fillId="2" borderId="13" xfId="0" applyFont="1" applyFill="1" applyBorder="1" applyAlignment="1">
      <alignment/>
    </xf>
    <xf numFmtId="0" fontId="25" fillId="0" borderId="13" xfId="0" applyFont="1" applyFill="1" applyBorder="1" applyAlignment="1">
      <alignment horizontal="center"/>
    </xf>
    <xf numFmtId="9" fontId="25" fillId="0" borderId="13" xfId="0" applyNumberFormat="1" applyFont="1" applyFill="1" applyBorder="1" applyAlignment="1">
      <alignment/>
    </xf>
    <xf numFmtId="0" fontId="25" fillId="0" borderId="13" xfId="0" applyFont="1" applyFill="1" applyBorder="1" applyAlignment="1">
      <alignment horizontal="center" vertical="center"/>
    </xf>
    <xf numFmtId="9" fontId="0" fillId="0" borderId="13" xfId="0" applyNumberFormat="1" applyFill="1" applyBorder="1" applyAlignment="1">
      <alignment/>
    </xf>
    <xf numFmtId="0" fontId="14" fillId="0" borderId="15" xfId="0" applyFont="1" applyFill="1" applyBorder="1" applyAlignment="1">
      <alignment/>
    </xf>
    <xf numFmtId="3" fontId="14" fillId="0" borderId="16" xfId="0" applyNumberFormat="1" applyFont="1" applyFill="1" applyBorder="1" applyAlignment="1">
      <alignment/>
    </xf>
    <xf numFmtId="0" fontId="0" fillId="2" borderId="16" xfId="0" applyFill="1" applyBorder="1" applyAlignment="1">
      <alignment/>
    </xf>
    <xf numFmtId="3" fontId="0" fillId="0" borderId="0" xfId="0" applyNumberFormat="1" applyAlignment="1">
      <alignment horizontal="left"/>
    </xf>
    <xf numFmtId="0" fontId="14" fillId="0" borderId="0" xfId="0" applyFont="1" applyAlignment="1">
      <alignment/>
    </xf>
    <xf numFmtId="3" fontId="25" fillId="0" borderId="13" xfId="0" applyNumberFormat="1" applyFont="1" applyFill="1" applyBorder="1" applyAlignment="1">
      <alignment/>
    </xf>
    <xf numFmtId="171" fontId="0" fillId="0" borderId="13" xfId="0" applyNumberFormat="1" applyFill="1" applyBorder="1" applyAlignment="1">
      <alignment/>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27" fillId="0" borderId="0" xfId="0" applyFont="1" applyAlignment="1">
      <alignment/>
    </xf>
    <xf numFmtId="0" fontId="26" fillId="0" borderId="0" xfId="0" applyFont="1" applyFill="1" applyBorder="1" applyAlignment="1">
      <alignment horizontal="left" vertical="center"/>
    </xf>
    <xf numFmtId="0" fontId="21" fillId="0" borderId="0" xfId="0" applyFont="1" applyFill="1" applyBorder="1" applyAlignment="1">
      <alignment/>
    </xf>
    <xf numFmtId="0" fontId="20" fillId="0" borderId="0" xfId="0" applyFont="1" applyFill="1" applyBorder="1" applyAlignment="1">
      <alignment horizontal="left" vertical="center" wrapText="1"/>
    </xf>
    <xf numFmtId="0" fontId="21" fillId="0" borderId="0" xfId="0" applyFont="1" applyFill="1" applyAlignment="1">
      <alignment/>
    </xf>
    <xf numFmtId="0" fontId="22" fillId="0" borderId="0" xfId="0" applyFont="1" applyFill="1" applyBorder="1" applyAlignment="1">
      <alignment wrapText="1"/>
    </xf>
    <xf numFmtId="17" fontId="21" fillId="0" borderId="0" xfId="0" applyNumberFormat="1" applyFont="1" applyFill="1" applyBorder="1" applyAlignment="1">
      <alignment horizontal="center"/>
    </xf>
    <xf numFmtId="3" fontId="22" fillId="0" borderId="0" xfId="0" applyNumberFormat="1" applyFont="1" applyFill="1" applyBorder="1" applyAlignment="1">
      <alignment horizontal="right"/>
    </xf>
    <xf numFmtId="0" fontId="20" fillId="0" borderId="10" xfId="0" applyFont="1" applyFill="1" applyBorder="1" applyAlignment="1">
      <alignment horizontal="center" vertical="center" wrapText="1"/>
    </xf>
    <xf numFmtId="0" fontId="22" fillId="0" borderId="12" xfId="0" applyFont="1" applyFill="1" applyBorder="1" applyAlignment="1">
      <alignment horizontal="center"/>
    </xf>
    <xf numFmtId="0" fontId="22" fillId="0" borderId="15" xfId="0" applyFont="1" applyFill="1" applyBorder="1" applyAlignment="1">
      <alignment horizontal="center"/>
    </xf>
    <xf numFmtId="49" fontId="0" fillId="0" borderId="13" xfId="0" applyNumberFormat="1" applyFill="1" applyBorder="1" applyAlignment="1">
      <alignment/>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0" xfId="0" applyFill="1" applyBorder="1" applyAlignment="1">
      <alignment horizontal="left"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0" borderId="0" xfId="0" applyBorder="1" applyAlignment="1">
      <alignment horizontal="left"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26" xfId="0" applyFill="1" applyBorder="1" applyAlignment="1">
      <alignment horizontal="left" vertical="center" wrapText="1"/>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1" fillId="0" borderId="13" xfId="0" applyFont="1" applyFill="1" applyBorder="1" applyAlignment="1">
      <alignment horizontal="left"/>
    </xf>
    <xf numFmtId="0" fontId="21" fillId="0" borderId="14" xfId="0" applyFont="1" applyFill="1" applyBorder="1" applyAlignment="1">
      <alignment horizontal="left"/>
    </xf>
    <xf numFmtId="0" fontId="26" fillId="0" borderId="11" xfId="0" applyFont="1" applyFill="1" applyBorder="1" applyAlignment="1">
      <alignment horizontal="left" vertical="center"/>
    </xf>
    <xf numFmtId="0" fontId="26" fillId="0" borderId="29" xfId="0" applyFont="1" applyFill="1" applyBorder="1" applyAlignment="1">
      <alignment horizontal="left" vertical="center"/>
    </xf>
    <xf numFmtId="0" fontId="21" fillId="0" borderId="16" xfId="0" applyFont="1" applyFill="1" applyBorder="1" applyAlignment="1">
      <alignment horizontal="left"/>
    </xf>
    <xf numFmtId="0" fontId="21" fillId="0" borderId="17" xfId="0" applyFont="1" applyFill="1" applyBorder="1" applyAlignment="1">
      <alignment horizontal="left"/>
    </xf>
    <xf numFmtId="0" fontId="23" fillId="0" borderId="30" xfId="0" applyFont="1" applyFill="1" applyBorder="1" applyAlignment="1">
      <alignment horizontal="center"/>
    </xf>
    <xf numFmtId="0" fontId="0" fillId="0" borderId="31" xfId="0" applyBorder="1" applyAlignment="1">
      <alignment/>
    </xf>
    <xf numFmtId="0" fontId="0" fillId="0" borderId="3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64"/>
  <sheetViews>
    <sheetView tabSelected="1" workbookViewId="0" topLeftCell="A1">
      <selection activeCell="B2" sqref="B2"/>
    </sheetView>
  </sheetViews>
  <sheetFormatPr defaultColWidth="9.140625" defaultRowHeight="12.75"/>
  <cols>
    <col min="1" max="1" width="1.57421875" style="0" customWidth="1"/>
    <col min="2" max="2" width="24.140625" style="0" customWidth="1"/>
    <col min="3" max="3" width="16.8515625" style="0" customWidth="1"/>
    <col min="4" max="4" width="19.421875" style="0" customWidth="1"/>
    <col min="5" max="5" width="19.140625" style="0" customWidth="1"/>
    <col min="6" max="6" width="20.00390625" style="0" customWidth="1"/>
    <col min="7" max="7" width="7.421875" style="0" customWidth="1"/>
    <col min="8" max="8" width="20.7109375" style="0" customWidth="1"/>
    <col min="9" max="9" width="13.140625" style="0" customWidth="1"/>
    <col min="10" max="10" width="50.00390625" style="0" customWidth="1"/>
    <col min="11" max="11" width="15.00390625" style="0" customWidth="1"/>
    <col min="12" max="12" width="115.57421875" style="0" customWidth="1"/>
  </cols>
  <sheetData>
    <row r="2" ht="18">
      <c r="B2" s="35" t="s">
        <v>71</v>
      </c>
    </row>
    <row r="4" ht="15">
      <c r="B4" s="1" t="s">
        <v>19</v>
      </c>
    </row>
    <row r="5" ht="16.5" customHeight="1">
      <c r="B5" t="s">
        <v>33</v>
      </c>
    </row>
    <row r="7" ht="15">
      <c r="B7" s="1" t="s">
        <v>0</v>
      </c>
    </row>
    <row r="8" ht="12.75">
      <c r="B8" s="2" t="s">
        <v>67</v>
      </c>
    </row>
    <row r="9" ht="13.5" thickBot="1"/>
    <row r="10" spans="2:12" s="39" customFormat="1" ht="15" customHeight="1">
      <c r="B10" s="43" t="s">
        <v>1</v>
      </c>
      <c r="C10" s="83" t="s">
        <v>37</v>
      </c>
      <c r="D10" s="83"/>
      <c r="E10" s="83"/>
      <c r="F10" s="83"/>
      <c r="G10" s="83"/>
      <c r="H10" s="84"/>
      <c r="I10" s="38"/>
      <c r="J10" s="38"/>
      <c r="K10" s="38"/>
      <c r="L10" s="36"/>
    </row>
    <row r="11" spans="2:12" s="39" customFormat="1" ht="15" customHeight="1">
      <c r="B11" s="44">
        <v>1</v>
      </c>
      <c r="C11" s="81" t="s">
        <v>54</v>
      </c>
      <c r="D11" s="81"/>
      <c r="E11" s="81"/>
      <c r="F11" s="81"/>
      <c r="G11" s="81"/>
      <c r="H11" s="82"/>
      <c r="I11" s="40"/>
      <c r="J11" s="41"/>
      <c r="K11" s="42"/>
      <c r="L11" s="37"/>
    </row>
    <row r="12" spans="2:12" s="39" customFormat="1" ht="15" customHeight="1">
      <c r="B12" s="44">
        <v>2</v>
      </c>
      <c r="C12" s="81"/>
      <c r="D12" s="81"/>
      <c r="E12" s="81"/>
      <c r="F12" s="81"/>
      <c r="G12" s="81"/>
      <c r="H12" s="82"/>
      <c r="I12" s="40"/>
      <c r="J12" s="41"/>
      <c r="K12" s="42"/>
      <c r="L12" s="37"/>
    </row>
    <row r="13" spans="2:12" s="39" customFormat="1" ht="15" customHeight="1">
      <c r="B13" s="44">
        <v>3</v>
      </c>
      <c r="C13" s="81" t="s">
        <v>55</v>
      </c>
      <c r="D13" s="81"/>
      <c r="E13" s="81"/>
      <c r="F13" s="81"/>
      <c r="G13" s="81"/>
      <c r="H13" s="82"/>
      <c r="I13" s="40"/>
      <c r="J13" s="41"/>
      <c r="K13" s="42"/>
      <c r="L13" s="37"/>
    </row>
    <row r="14" spans="2:12" s="39" customFormat="1" ht="15" customHeight="1">
      <c r="B14" s="44">
        <v>4</v>
      </c>
      <c r="C14" s="81"/>
      <c r="D14" s="81"/>
      <c r="E14" s="81"/>
      <c r="F14" s="81"/>
      <c r="G14" s="81"/>
      <c r="H14" s="82"/>
      <c r="I14" s="40"/>
      <c r="J14" s="41"/>
      <c r="K14" s="42"/>
      <c r="L14" s="37"/>
    </row>
    <row r="15" spans="2:12" s="39" customFormat="1" ht="15" customHeight="1">
      <c r="B15" s="44">
        <v>5</v>
      </c>
      <c r="C15" s="81" t="s">
        <v>56</v>
      </c>
      <c r="D15" s="81"/>
      <c r="E15" s="81"/>
      <c r="F15" s="81"/>
      <c r="G15" s="81"/>
      <c r="H15" s="82"/>
      <c r="I15" s="40"/>
      <c r="J15" s="41"/>
      <c r="K15" s="42"/>
      <c r="L15" s="37"/>
    </row>
    <row r="16" spans="2:12" s="39" customFormat="1" ht="15" customHeight="1">
      <c r="B16" s="44">
        <v>6</v>
      </c>
      <c r="C16" s="81" t="s">
        <v>57</v>
      </c>
      <c r="D16" s="81"/>
      <c r="E16" s="81"/>
      <c r="F16" s="81"/>
      <c r="G16" s="81"/>
      <c r="H16" s="82"/>
      <c r="I16" s="40"/>
      <c r="J16" s="41"/>
      <c r="K16" s="42"/>
      <c r="L16" s="37"/>
    </row>
    <row r="17" spans="2:12" s="39" customFormat="1" ht="15" customHeight="1">
      <c r="B17" s="44">
        <v>7</v>
      </c>
      <c r="C17" s="81"/>
      <c r="D17" s="81"/>
      <c r="E17" s="81"/>
      <c r="F17" s="81"/>
      <c r="G17" s="81"/>
      <c r="H17" s="82"/>
      <c r="I17" s="40"/>
      <c r="J17" s="41"/>
      <c r="K17" s="42"/>
      <c r="L17" s="37"/>
    </row>
    <row r="18" spans="2:12" s="39" customFormat="1" ht="15" customHeight="1">
      <c r="B18" s="44">
        <v>8</v>
      </c>
      <c r="C18" s="81" t="s">
        <v>59</v>
      </c>
      <c r="D18" s="81"/>
      <c r="E18" s="81"/>
      <c r="F18" s="81"/>
      <c r="G18" s="81"/>
      <c r="H18" s="82"/>
      <c r="I18" s="40"/>
      <c r="J18" s="41"/>
      <c r="K18" s="42"/>
      <c r="L18" s="37"/>
    </row>
    <row r="19" spans="2:12" s="39" customFormat="1" ht="15" customHeight="1">
      <c r="B19" s="44">
        <v>9</v>
      </c>
      <c r="C19" s="81" t="s">
        <v>58</v>
      </c>
      <c r="D19" s="81"/>
      <c r="E19" s="81"/>
      <c r="F19" s="81"/>
      <c r="G19" s="81"/>
      <c r="H19" s="82"/>
      <c r="I19" s="40"/>
      <c r="J19" s="41"/>
      <c r="K19" s="42"/>
      <c r="L19" s="37"/>
    </row>
    <row r="20" spans="2:12" s="39" customFormat="1" ht="15" customHeight="1" thickBot="1">
      <c r="B20" s="45">
        <v>10</v>
      </c>
      <c r="C20" s="85" t="s">
        <v>60</v>
      </c>
      <c r="D20" s="85"/>
      <c r="E20" s="85"/>
      <c r="F20" s="85"/>
      <c r="G20" s="85"/>
      <c r="H20" s="86"/>
      <c r="I20" s="40"/>
      <c r="J20" s="41"/>
      <c r="K20" s="42"/>
      <c r="L20" s="37"/>
    </row>
    <row r="22" ht="15">
      <c r="B22" s="1" t="s">
        <v>4</v>
      </c>
    </row>
    <row r="23" spans="2:12" ht="15" customHeight="1">
      <c r="B23" s="59" t="s">
        <v>65</v>
      </c>
      <c r="C23" s="59"/>
      <c r="D23" s="59"/>
      <c r="E23" s="59"/>
      <c r="F23" s="59"/>
      <c r="G23" s="59"/>
      <c r="H23" s="59"/>
      <c r="I23" s="59"/>
      <c r="J23" s="59"/>
      <c r="K23" s="59"/>
      <c r="L23" s="3"/>
    </row>
    <row r="25" ht="15">
      <c r="B25" s="1" t="s">
        <v>5</v>
      </c>
    </row>
    <row r="26" ht="12.75">
      <c r="B26" t="s">
        <v>6</v>
      </c>
    </row>
    <row r="27" ht="12.75">
      <c r="B27" t="s">
        <v>46</v>
      </c>
    </row>
    <row r="28" ht="12.75">
      <c r="B28" t="s">
        <v>23</v>
      </c>
    </row>
    <row r="29" ht="12.75">
      <c r="B29" t="s">
        <v>24</v>
      </c>
    </row>
    <row r="31" spans="2:12" ht="18.75" customHeight="1">
      <c r="B31" s="59" t="s">
        <v>25</v>
      </c>
      <c r="C31" s="59"/>
      <c r="D31" s="59"/>
      <c r="E31" s="59"/>
      <c r="F31" s="59"/>
      <c r="G31" s="59"/>
      <c r="H31" s="59"/>
      <c r="I31" s="59"/>
      <c r="J31" s="59"/>
      <c r="K31" s="59"/>
      <c r="L31" s="3"/>
    </row>
    <row r="33" ht="12.75">
      <c r="B33" s="4" t="s">
        <v>38</v>
      </c>
    </row>
    <row r="34" spans="2:11" ht="13.5" thickBot="1">
      <c r="B34" s="5"/>
      <c r="C34" s="5"/>
      <c r="D34" s="5"/>
      <c r="E34" s="5"/>
      <c r="F34" s="5"/>
      <c r="G34" s="5"/>
      <c r="H34" s="5"/>
      <c r="I34" s="5"/>
      <c r="J34" s="5"/>
      <c r="K34" s="5"/>
    </row>
    <row r="35" spans="2:11" ht="12.75">
      <c r="B35" s="6"/>
      <c r="C35" s="7" t="s">
        <v>7</v>
      </c>
      <c r="D35" s="7" t="s">
        <v>39</v>
      </c>
      <c r="E35" s="7" t="s">
        <v>26</v>
      </c>
      <c r="F35" s="7" t="s">
        <v>44</v>
      </c>
      <c r="G35" s="87" t="s">
        <v>27</v>
      </c>
      <c r="H35" s="88"/>
      <c r="I35" s="88"/>
      <c r="J35" s="88"/>
      <c r="K35" s="89"/>
    </row>
    <row r="36" spans="2:11" ht="12.75">
      <c r="B36" s="8" t="s">
        <v>47</v>
      </c>
      <c r="C36" s="9"/>
      <c r="D36" s="10">
        <v>36000</v>
      </c>
      <c r="E36" s="10">
        <f>43000-1000</f>
        <v>42000</v>
      </c>
      <c r="F36" s="10">
        <v>31500</v>
      </c>
      <c r="G36" s="11" t="s">
        <v>64</v>
      </c>
      <c r="H36" s="11"/>
      <c r="I36" s="11"/>
      <c r="J36" s="11"/>
      <c r="K36" s="12"/>
    </row>
    <row r="37" spans="2:11" ht="12.75">
      <c r="B37" s="8" t="s">
        <v>2</v>
      </c>
      <c r="C37" s="9"/>
      <c r="D37" s="13">
        <v>40544</v>
      </c>
      <c r="E37" s="13">
        <v>40756</v>
      </c>
      <c r="F37" s="13">
        <v>40695</v>
      </c>
      <c r="G37" s="69"/>
      <c r="H37" s="70"/>
      <c r="I37" s="70"/>
      <c r="J37" s="70"/>
      <c r="K37" s="71"/>
    </row>
    <row r="38" spans="2:11" ht="82.5" customHeight="1">
      <c r="B38" s="14" t="s">
        <v>3</v>
      </c>
      <c r="C38" s="9"/>
      <c r="D38" s="15" t="s">
        <v>42</v>
      </c>
      <c r="E38" s="15" t="s">
        <v>28</v>
      </c>
      <c r="F38" s="15" t="s">
        <v>68</v>
      </c>
      <c r="G38" s="66"/>
      <c r="H38" s="67"/>
      <c r="I38" s="67"/>
      <c r="J38" s="67"/>
      <c r="K38" s="68"/>
    </row>
    <row r="39" spans="2:11" ht="12.75">
      <c r="B39" s="8" t="s">
        <v>8</v>
      </c>
      <c r="C39" s="9"/>
      <c r="D39" s="23">
        <v>0.05</v>
      </c>
      <c r="E39" s="23">
        <v>0</v>
      </c>
      <c r="F39" s="23">
        <v>0</v>
      </c>
      <c r="G39" s="72"/>
      <c r="H39" s="73"/>
      <c r="I39" s="73"/>
      <c r="J39" s="73"/>
      <c r="K39" s="74"/>
    </row>
    <row r="40" spans="2:11" ht="12.75">
      <c r="B40" s="8" t="s">
        <v>40</v>
      </c>
      <c r="C40" s="9"/>
      <c r="D40" s="10">
        <f>D36*D39</f>
        <v>1800</v>
      </c>
      <c r="E40" s="10">
        <f>E36*E39</f>
        <v>0</v>
      </c>
      <c r="F40" s="10">
        <f>F36*F39</f>
        <v>0</v>
      </c>
      <c r="G40" s="75"/>
      <c r="H40" s="76"/>
      <c r="I40" s="76"/>
      <c r="J40" s="76"/>
      <c r="K40" s="77"/>
    </row>
    <row r="41" spans="2:11" ht="12.75">
      <c r="B41" s="8" t="s">
        <v>41</v>
      </c>
      <c r="C41" s="9"/>
      <c r="D41" s="10">
        <f>D36+D40</f>
        <v>37800</v>
      </c>
      <c r="E41" s="10">
        <f>E36+E40</f>
        <v>42000</v>
      </c>
      <c r="F41" s="10">
        <f>F36+F40</f>
        <v>31500</v>
      </c>
      <c r="G41" s="75"/>
      <c r="H41" s="76"/>
      <c r="I41" s="76"/>
      <c r="J41" s="76"/>
      <c r="K41" s="77"/>
    </row>
    <row r="42" spans="2:11" ht="12.75">
      <c r="B42" s="8" t="s">
        <v>70</v>
      </c>
      <c r="C42" s="30">
        <v>46</v>
      </c>
      <c r="D42" s="30">
        <v>46.3</v>
      </c>
      <c r="E42" s="30">
        <v>50</v>
      </c>
      <c r="F42" s="30">
        <v>45.9</v>
      </c>
      <c r="G42" s="75"/>
      <c r="H42" s="76"/>
      <c r="I42" s="76"/>
      <c r="J42" s="76"/>
      <c r="K42" s="77"/>
    </row>
    <row r="43" spans="2:11" ht="47.25" customHeight="1">
      <c r="B43" s="16" t="s">
        <v>48</v>
      </c>
      <c r="C43" s="9"/>
      <c r="D43" s="17">
        <f>D41/D42</f>
        <v>816.414686825054</v>
      </c>
      <c r="E43" s="17">
        <f>E41/E42</f>
        <v>840</v>
      </c>
      <c r="F43" s="17">
        <f>F41/F42</f>
        <v>686.2745098039215</v>
      </c>
      <c r="G43" s="78"/>
      <c r="H43" s="79"/>
      <c r="I43" s="79"/>
      <c r="J43" s="79"/>
      <c r="K43" s="80"/>
    </row>
    <row r="44" spans="2:11" ht="12.75">
      <c r="B44" s="8" t="s">
        <v>36</v>
      </c>
      <c r="C44" s="11" t="s">
        <v>34</v>
      </c>
      <c r="D44" s="11" t="s">
        <v>35</v>
      </c>
      <c r="E44" s="11" t="s">
        <v>35</v>
      </c>
      <c r="F44" s="11" t="s">
        <v>34</v>
      </c>
      <c r="G44" s="60" t="s">
        <v>43</v>
      </c>
      <c r="H44" s="61"/>
      <c r="I44" s="61"/>
      <c r="J44" s="61"/>
      <c r="K44" s="62"/>
    </row>
    <row r="45" spans="2:11" ht="12.75">
      <c r="B45" s="18" t="s">
        <v>9</v>
      </c>
      <c r="C45" s="19"/>
      <c r="D45" s="20" t="s">
        <v>29</v>
      </c>
      <c r="E45" s="20" t="s">
        <v>29</v>
      </c>
      <c r="F45" s="20" t="s">
        <v>11</v>
      </c>
      <c r="G45" s="63"/>
      <c r="H45" s="64"/>
      <c r="I45" s="64"/>
      <c r="J45" s="64"/>
      <c r="K45" s="65"/>
    </row>
    <row r="46" spans="2:11" ht="12.75">
      <c r="B46" s="18" t="s">
        <v>12</v>
      </c>
      <c r="C46" s="19"/>
      <c r="D46" s="21">
        <v>-0.05</v>
      </c>
      <c r="E46" s="21">
        <v>-0.05</v>
      </c>
      <c r="F46" s="21">
        <v>0</v>
      </c>
      <c r="G46" s="47"/>
      <c r="H46" s="48"/>
      <c r="I46" s="48"/>
      <c r="J46" s="48"/>
      <c r="K46" s="49"/>
    </row>
    <row r="47" spans="2:11" ht="12.75">
      <c r="B47" s="8" t="s">
        <v>20</v>
      </c>
      <c r="C47" s="46" t="s">
        <v>61</v>
      </c>
      <c r="D47" s="46" t="s">
        <v>61</v>
      </c>
      <c r="E47" s="46" t="s">
        <v>62</v>
      </c>
      <c r="F47" s="46" t="s">
        <v>63</v>
      </c>
      <c r="G47" s="60" t="s">
        <v>45</v>
      </c>
      <c r="H47" s="61"/>
      <c r="I47" s="61"/>
      <c r="J47" s="61"/>
      <c r="K47" s="62"/>
    </row>
    <row r="48" spans="2:11" ht="12.75">
      <c r="B48" s="18" t="s">
        <v>9</v>
      </c>
      <c r="C48" s="19"/>
      <c r="D48" s="22" t="s">
        <v>11</v>
      </c>
      <c r="E48" s="20" t="s">
        <v>10</v>
      </c>
      <c r="F48" s="20" t="s">
        <v>10</v>
      </c>
      <c r="G48" s="63"/>
      <c r="H48" s="64"/>
      <c r="I48" s="64"/>
      <c r="J48" s="64"/>
      <c r="K48" s="65"/>
    </row>
    <row r="49" spans="2:11" ht="12.75">
      <c r="B49" s="18" t="s">
        <v>12</v>
      </c>
      <c r="C49" s="19"/>
      <c r="D49" s="21">
        <v>0</v>
      </c>
      <c r="E49" s="21">
        <v>0.05</v>
      </c>
      <c r="F49" s="21">
        <v>0.05</v>
      </c>
      <c r="G49" s="47"/>
      <c r="H49" s="48"/>
      <c r="I49" s="48"/>
      <c r="J49" s="48"/>
      <c r="K49" s="49"/>
    </row>
    <row r="50" spans="2:11" ht="12.75">
      <c r="B50" s="8" t="s">
        <v>30</v>
      </c>
      <c r="C50" s="11" t="s">
        <v>21</v>
      </c>
      <c r="D50" s="23" t="s">
        <v>21</v>
      </c>
      <c r="E50" s="23" t="s">
        <v>31</v>
      </c>
      <c r="F50" s="23" t="s">
        <v>22</v>
      </c>
      <c r="G50" s="60" t="s">
        <v>32</v>
      </c>
      <c r="H50" s="61"/>
      <c r="I50" s="61"/>
      <c r="J50" s="61"/>
      <c r="K50" s="62"/>
    </row>
    <row r="51" spans="2:11" ht="12.75">
      <c r="B51" s="18" t="s">
        <v>9</v>
      </c>
      <c r="C51" s="19"/>
      <c r="D51" s="22" t="s">
        <v>11</v>
      </c>
      <c r="E51" s="22" t="s">
        <v>29</v>
      </c>
      <c r="F51" s="22" t="s">
        <v>10</v>
      </c>
      <c r="G51" s="63"/>
      <c r="H51" s="64"/>
      <c r="I51" s="64"/>
      <c r="J51" s="64"/>
      <c r="K51" s="65"/>
    </row>
    <row r="52" spans="2:11" ht="12.75">
      <c r="B52" s="18" t="s">
        <v>12</v>
      </c>
      <c r="C52" s="19"/>
      <c r="D52" s="21">
        <v>0</v>
      </c>
      <c r="E52" s="21">
        <v>-0.1</v>
      </c>
      <c r="F52" s="21">
        <v>0.1</v>
      </c>
      <c r="G52" s="50"/>
      <c r="H52" s="51"/>
      <c r="I52" s="51"/>
      <c r="J52" s="51"/>
      <c r="K52" s="52"/>
    </row>
    <row r="53" spans="2:11" ht="12.75">
      <c r="B53" s="18" t="s">
        <v>13</v>
      </c>
      <c r="C53" s="19"/>
      <c r="D53" s="21">
        <f>D46+D49+D52</f>
        <v>-0.05</v>
      </c>
      <c r="E53" s="21">
        <f>E46+E49+E52</f>
        <v>-0.1</v>
      </c>
      <c r="F53" s="21">
        <f>F46+F49+F52</f>
        <v>0.15000000000000002</v>
      </c>
      <c r="G53" s="53"/>
      <c r="H53" s="54"/>
      <c r="I53" s="54"/>
      <c r="J53" s="54"/>
      <c r="K53" s="55"/>
    </row>
    <row r="54" spans="2:11" ht="12.75">
      <c r="B54" s="18" t="s">
        <v>49</v>
      </c>
      <c r="C54" s="19"/>
      <c r="D54" s="29">
        <f>D43*D53</f>
        <v>-40.8207343412527</v>
      </c>
      <c r="E54" s="29">
        <f>E43*E53</f>
        <v>-84</v>
      </c>
      <c r="F54" s="29">
        <f>F43*F53</f>
        <v>102.94117647058825</v>
      </c>
      <c r="G54" s="53"/>
      <c r="H54" s="54"/>
      <c r="I54" s="54"/>
      <c r="J54" s="54"/>
      <c r="K54" s="55"/>
    </row>
    <row r="55" spans="2:11" ht="12.75">
      <c r="B55" s="8" t="s">
        <v>50</v>
      </c>
      <c r="C55" s="9"/>
      <c r="D55" s="10">
        <f>D43+D54</f>
        <v>775.5939524838013</v>
      </c>
      <c r="E55" s="10">
        <f>E43+E54</f>
        <v>756</v>
      </c>
      <c r="F55" s="10">
        <f>F43+F54</f>
        <v>789.2156862745098</v>
      </c>
      <c r="G55" s="56"/>
      <c r="H55" s="57"/>
      <c r="I55" s="57"/>
      <c r="J55" s="57"/>
      <c r="K55" s="58"/>
    </row>
    <row r="56" spans="2:11" ht="12.75">
      <c r="B56" s="8" t="s">
        <v>14</v>
      </c>
      <c r="C56" s="9"/>
      <c r="D56" s="23">
        <f>ABS(D39)+ABS(D46)+ABS(D49)+ABS(D52)</f>
        <v>0.1</v>
      </c>
      <c r="E56" s="23">
        <f>ABS(E39)+ABS(E46)+ABS(E49)+ABS(E52)</f>
        <v>0.2</v>
      </c>
      <c r="F56" s="23">
        <f>ABS(F39)+ABS(F46)+ABS(F49)+ABS(F52)</f>
        <v>0.15000000000000002</v>
      </c>
      <c r="G56" s="31" t="s">
        <v>15</v>
      </c>
      <c r="H56" s="31"/>
      <c r="I56" s="31"/>
      <c r="J56" s="31"/>
      <c r="K56" s="32"/>
    </row>
    <row r="57" spans="2:11" ht="12.75">
      <c r="B57" s="8" t="s">
        <v>16</v>
      </c>
      <c r="C57" s="9"/>
      <c r="D57" s="11">
        <v>0.5</v>
      </c>
      <c r="E57" s="11">
        <v>0.2</v>
      </c>
      <c r="F57" s="11">
        <v>0.3</v>
      </c>
      <c r="G57" s="31" t="s">
        <v>53</v>
      </c>
      <c r="H57" s="31"/>
      <c r="I57" s="31"/>
      <c r="J57" s="31"/>
      <c r="K57" s="32"/>
    </row>
    <row r="58" spans="2:11" ht="15">
      <c r="B58" s="8" t="s">
        <v>51</v>
      </c>
      <c r="C58" s="9"/>
      <c r="D58" s="17">
        <f>D55*D57</f>
        <v>387.79697624190067</v>
      </c>
      <c r="E58" s="17">
        <f>E55*E57</f>
        <v>151.20000000000002</v>
      </c>
      <c r="F58" s="17">
        <f>F55*F57</f>
        <v>236.76470588235293</v>
      </c>
      <c r="G58" s="31" t="s">
        <v>17</v>
      </c>
      <c r="H58" s="31"/>
      <c r="I58" s="31"/>
      <c r="J58" s="31"/>
      <c r="K58" s="32"/>
    </row>
    <row r="59" spans="2:11" ht="15.75" thickBot="1">
      <c r="B59" s="24" t="s">
        <v>52</v>
      </c>
      <c r="C59" s="25">
        <f>D58+E58+F58</f>
        <v>775.7616821242536</v>
      </c>
      <c r="D59" s="26"/>
      <c r="E59" s="26"/>
      <c r="F59" s="26"/>
      <c r="G59" s="33" t="s">
        <v>18</v>
      </c>
      <c r="H59" s="33"/>
      <c r="I59" s="33"/>
      <c r="J59" s="33"/>
      <c r="K59" s="34"/>
    </row>
    <row r="61" ht="12.75">
      <c r="B61" t="s">
        <v>66</v>
      </c>
    </row>
    <row r="62" ht="12.75">
      <c r="B62" s="27">
        <f>C42*C59</f>
        <v>35685.037377715664</v>
      </c>
    </row>
    <row r="64" ht="15">
      <c r="B64" s="28" t="s">
        <v>69</v>
      </c>
    </row>
  </sheetData>
  <mergeCells count="23">
    <mergeCell ref="C18:H18"/>
    <mergeCell ref="C19:H19"/>
    <mergeCell ref="C20:H20"/>
    <mergeCell ref="G46:K46"/>
    <mergeCell ref="G35:K35"/>
    <mergeCell ref="C10:H10"/>
    <mergeCell ref="C11:H11"/>
    <mergeCell ref="C12:H12"/>
    <mergeCell ref="C13:H13"/>
    <mergeCell ref="C14:H14"/>
    <mergeCell ref="C15:H15"/>
    <mergeCell ref="C16:H16"/>
    <mergeCell ref="C17:H17"/>
    <mergeCell ref="G49:K49"/>
    <mergeCell ref="G52:K55"/>
    <mergeCell ref="B23:K23"/>
    <mergeCell ref="B31:K31"/>
    <mergeCell ref="G50:K51"/>
    <mergeCell ref="G44:K45"/>
    <mergeCell ref="G47:K48"/>
    <mergeCell ref="G38:K38"/>
    <mergeCell ref="G37:K37"/>
    <mergeCell ref="G39:K4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Kinnisvaraekspert Tartu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Elbrecht</dc:creator>
  <cp:keywords/>
  <dc:description/>
  <cp:lastModifiedBy>Eduard Elbrecht</cp:lastModifiedBy>
  <dcterms:created xsi:type="dcterms:W3CDTF">2010-05-21T05:12:58Z</dcterms:created>
  <dcterms:modified xsi:type="dcterms:W3CDTF">2011-11-19T08:55:19Z</dcterms:modified>
  <cp:category/>
  <cp:version/>
  <cp:contentType/>
  <cp:contentStatus/>
</cp:coreProperties>
</file>