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995" windowHeight="13035" activeTab="0"/>
  </bookViews>
  <sheets>
    <sheet name="Lahendus" sheetId="1" r:id="rId1"/>
  </sheets>
  <definedNames/>
  <calcPr fullCalcOnLoad="1"/>
</workbook>
</file>

<file path=xl/sharedStrings.xml><?xml version="1.0" encoding="utf-8"?>
<sst xmlns="http://schemas.openxmlformats.org/spreadsheetml/2006/main" count="108" uniqueCount="94">
  <si>
    <t>Võrdlusobjektide valik</t>
  </si>
  <si>
    <t>Nr</t>
  </si>
  <si>
    <t>Tehingu aeg</t>
  </si>
  <si>
    <t>Kommentaar</t>
  </si>
  <si>
    <t>Võrdlusühiku valik</t>
  </si>
  <si>
    <t>Võrdluselementide valik</t>
  </si>
  <si>
    <t>Võrdluselementideks on tulenevalt hinnatava objekti iseloomust esitatud algandmete põhjal valitud:</t>
  </si>
  <si>
    <t>Hinnatav objekt</t>
  </si>
  <si>
    <t>Ajaline kohandus, %</t>
  </si>
  <si>
    <t>Võrdlus</t>
  </si>
  <si>
    <t>halvem</t>
  </si>
  <si>
    <t>sama</t>
  </si>
  <si>
    <t>Kohandus</t>
  </si>
  <si>
    <t>Summaarne kohandus, %</t>
  </si>
  <si>
    <t>Kohanduste absoluutväärtuste summa</t>
  </si>
  <si>
    <t>Kohanduste absoluutväärtuste summa on leitud kõikide kohanduste (sh. ajalise kohanduse) absoluutväärtuste summana</t>
  </si>
  <si>
    <t>Kaalud</t>
  </si>
  <si>
    <t>Kohandamisel kasutatakse kaalutud keskmist, kuna võrreldes aritmeetilise keskmisega annab see täpsema tulemuse (võimalik on parandada kohandamisel tekkivat ebatäpsust).</t>
  </si>
  <si>
    <t>Kaalutud keskmise kohandatud tehingu hinna leidmiseks liidame kokku kaalutud tehingu hinnad</t>
  </si>
  <si>
    <t>Parim kasutus</t>
  </si>
  <si>
    <t xml:space="preserve">Teisi parameetreid ei ole võrdluselementidena vaadeldud, kuna vastavalt lähteandmetele ei oma need turuväärtuse kujunemisel tähtsust. </t>
  </si>
  <si>
    <t>Kommentaarid ja selgitused</t>
  </si>
  <si>
    <t>parem</t>
  </si>
  <si>
    <t>Ajaline kohandus, EUR</t>
  </si>
  <si>
    <t>Ajaldatud tehingu hind, EUR</t>
  </si>
  <si>
    <t>turusituatsioon on muutunud - vahepealse aja jooksul on hinnad kasvanud keskmiselt 5%</t>
  </si>
  <si>
    <t>Tehingu hind, EUR</t>
  </si>
  <si>
    <t>Võrdlusobjekt nr.  7</t>
  </si>
  <si>
    <t>Kommentaarid</t>
  </si>
  <si>
    <t>Võrdlustehinguks mittesobivuse põhjendus</t>
  </si>
  <si>
    <t>Aritm. keskmine</t>
  </si>
  <si>
    <t>Mediaankeskmine</t>
  </si>
  <si>
    <t>Seega on hinnatava kinnsitu turuväärtus väärtuse kuupäeval:</t>
  </si>
  <si>
    <t>Alljärgnevas tabelis on toodud võrdlustehingute valiku põhjendused:</t>
  </si>
  <si>
    <t>turusituatsioon on küll mõnevõrra muutunud, ent kohandamise jaoks vajadus käesoleva hinnangu täpsust arvestades, puudub</t>
  </si>
  <si>
    <t>tegemist on ehitusliku potentsiaaliga maatulundusmaaga (erinev kasutusotstarve)</t>
  </si>
  <si>
    <t>objekt on pindalalt hinnatavast kinnistust oluliselt suurem ning see müüdi koos teiste kinnistutega</t>
  </si>
  <si>
    <t>-</t>
  </si>
  <si>
    <t>ajaliselt liiga vana tehing, tehingu hetkel oli tegemist ehitusliku potentsiaaliga maatulundusmaaga</t>
  </si>
  <si>
    <t>tegemist ei ole vaba turu tingimustes müüdud kinnistuga</t>
  </si>
  <si>
    <t>kinnistu ei ole PRIA toetusõiguslik (50%-suurune kohandus on liiga suur)</t>
  </si>
  <si>
    <t>liiga palju erinev erinev kõlvikuline koosseis</t>
  </si>
  <si>
    <t>2) Kinnistu pindala</t>
  </si>
  <si>
    <t>3) Haritava maa tüüp (mulla viljakus)</t>
  </si>
  <si>
    <t>Turuväärtuse leidmine, NB! Väärtuse kuupäevaks on 01.11.12</t>
  </si>
  <si>
    <t>Haritava maa tüüp</t>
  </si>
  <si>
    <t>Võrdlusobjekt nr. 4</t>
  </si>
  <si>
    <t>turusituatsioon on sama väärtuse kuupäevaga</t>
  </si>
  <si>
    <t>Põllumajandusega tegelevate ettevõtete hulk</t>
  </si>
  <si>
    <t>suur</t>
  </si>
  <si>
    <t>Kinnistu pindala, ha</t>
  </si>
  <si>
    <t>samaväärne</t>
  </si>
  <si>
    <t>rohumaatüübiline</t>
  </si>
  <si>
    <t>Ajaldatud tehingu hind EUR/ha</t>
  </si>
  <si>
    <t>Summaarne kohandus, EUR/ha</t>
  </si>
  <si>
    <t>Kohandatud tehingu hind, EUR/ha</t>
  </si>
  <si>
    <t>Kaalutud tehingu hinnad, EUR/ha</t>
  </si>
  <si>
    <t>väike</t>
  </si>
  <si>
    <t>hea põllutüübiline</t>
  </si>
  <si>
    <t>keskmine põllutüübiline</t>
  </si>
  <si>
    <t>Keskmise põllutüübilise haritava maa hinnad on keskmiselt ca 5% võrra madalamad kui hea põllutüübilisel haritaval maal ning ca 15% võrre kõrgemad kui rohumaatüübilisel haritaval maal.</t>
  </si>
  <si>
    <t>Piirkondades, kus põllumajandusega tegelevaid ettevõtteid on vähe, on haritava maa hinnatasemed keskmiselt 10% võrra madalamad võrreldes nende piirkondadega, kus põllumajandusega tegelevaid ettevõtteid on palju.</t>
  </si>
  <si>
    <t>Suurema pindalaga haritava maa massiivid on ostjate seas enam hinnatud, seetõttu on võrreldes näiteks elamukruntidega haritaval maal mastaabiefekt vastupidine - suurema pindalaga kinnistute pinnaühikule taandatud hinnad on suuremad kui väiksematel kinnistutel</t>
  </si>
  <si>
    <t>25 000 EUR - 1 000 EUR = 24 000 EUR</t>
  </si>
  <si>
    <t>puudub info hüpoteegiga seotud laenukohustuse kohta.</t>
  </si>
  <si>
    <t>Võrdlusobjekt nr. 15</t>
  </si>
  <si>
    <t>Kaalude andmisel on suurim kaal antud 15. objektile, sest seda on kohandtud kõige vähem, väikseim kaal on antud 7. objektile, sest seda on kohandatud kõige enam.</t>
  </si>
  <si>
    <t>Kuivõrd haritava maa puhul on väga oluliseks väärtust mõjutavaks teguriks kinnistu pindala ning turul levinud võrdlusühikuks antud turusektoris on EUR/ha, siis on võrdlusühikuks valitud tehingu hind taandatuna kinnistu pindalale.</t>
  </si>
  <si>
    <t>erinev objekt (tegemist on ehitusliku potentsiaaliga maatulundusmaaga)</t>
  </si>
  <si>
    <t>tegemist ei ole vaba turu tingimustes müüdud kinnistuga (objekti ostjaks oli erihuvidega isik)</t>
  </si>
  <si>
    <t>erinev objekt (tegemist on hoonestatud kinnistuga)</t>
  </si>
  <si>
    <t>2011.a. jooksul kasvasid haritava maa hinnad keskmiselt 10% aastas (sh. kuude lõikes on kasv olnud ühtlane). Käesoleva aasta I poolel on hinnad kasvanud keskmiselt ca 5% (sh. kuude lõikes on kasv olnud ühtlane), kuid alates II poolaastast on hinnatasemed püsinud stabiilsena</t>
  </si>
  <si>
    <t>Kaalutud keskmine kohandatud tehingu hind, EUR/ha</t>
  </si>
  <si>
    <t>Hinnatud turuväärtus ei sisalda käibemaksu ning sellele ei lisandu käibemaksu (hinnatava objekti turusegmendid ei ole käibemaksuga maksustatavad).</t>
  </si>
  <si>
    <t>NB! Tegemist on vaid näitega ühest võimalikust lahenduskäigust!</t>
  </si>
  <si>
    <t>Kuna on teada, et  maaturg on väiksema efektiivsusega, siis on käesoleva hindamise täpsus väiksem kui tüüpobjektidel.</t>
  </si>
  <si>
    <t>Hindamisel on arvestatud kinnistul asuva õlireostuse likvideerimistöödega kaasnevaid turutasemele vastavaid kulusid.</t>
  </si>
  <si>
    <t>OÜ Õli</t>
  </si>
  <si>
    <t>OÜ Reostus</t>
  </si>
  <si>
    <t>OÜ Õlireostus</t>
  </si>
  <si>
    <t>Seega on hinnatava objekti turuväärtus väärtuse kuupäeva eeldusel, et kinnistul puudub õlireostus: 24 981 eurot ehk ümardatult 25 000 eurot.</t>
  </si>
  <si>
    <t>Kuivõrd sügisese viljakoristuse käigus tekkis hinnatava kinnistu servas õlireostus, mida on võimalik likvideerida, siis arvestatakse hindamisel vastava reostuse likvideerimisega kaasnevat kulu.</t>
  </si>
  <si>
    <t>FIE Heli Kopter</t>
  </si>
  <si>
    <t>Hinnatava objekti turuväärtus eeldusel, et kinnistul puudub õlireostus, avaldub läbi hinnatava objekti pindala ja kaalutud keskmise kohandatud tehingu hinna korrutise:</t>
  </si>
  <si>
    <t>Tehtud hinnapakkumised reostuse likvideerimiseks on järgmised (EUR):</t>
  </si>
  <si>
    <t>Eeltoodud hinnapakkumisest erineb üks ülejäänud pakkumistest olulisel määral. Silmas pidades konservatiivsuse printsiipi ja asjaolu, et kõige madalama pakkumise näol võib olla tegemisel alapakkumisega, arvestatakse hindamisel maaparandussüsteemi remondikuluna eelnimetatud pakkumiste mediaankeskmist suurust ehk 1 000 eurot (nimetatud summa ei sisalda käibemaksu ning sellele ei lisandu käibemaksu).</t>
  </si>
  <si>
    <t>01.05.12</t>
  </si>
  <si>
    <t>01.08.12</t>
  </si>
  <si>
    <t>01.02.12</t>
  </si>
  <si>
    <t>erinev pindala, tegemist ei ole vaba turu tingimustes müüdud kinnistuga (objekti ostjaks oli erihuvidega isik)</t>
  </si>
  <si>
    <t>erinev objekt (tegemist on valdavalt metsamaaga)</t>
  </si>
  <si>
    <t>1) Asukoht (piirkonnas asuvate põllumajandusega tegelevate ettevõtete hulk)</t>
  </si>
  <si>
    <t>7. objekt oli koormatud rendilepinguga, mis lõpetati, kuid ostja pidi maksma rentnikule täiendavalt leppetrahvi summas 2 000 eurot - seega kujunes ostja jaoks tehingu hinnaks 14 500 EUR + 2 000 EUR = 16 500 EUR.</t>
  </si>
  <si>
    <t>Arvestades teadaolevat informatsiooni (tegemist on haritava maaga, mis ei oma tulenevalt objekti asukohast ehituslikku potentsiaali), on hinnatava objekti parimaks kasutuseks olemasolev kasutus ehk haritav maa.</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</si>
</sst>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0000"/>
    <numFmt numFmtId="178" formatCode="0.000000"/>
    <numFmt numFmtId="179" formatCode="#,##0.0"/>
    <numFmt numFmtId="180" formatCode="#,##0\ &quot;€&quot;"/>
    <numFmt numFmtId="181" formatCode="[$-425]d\.\ mmmm\ yyyy&quot;. a.&quot;"/>
    <numFmt numFmtId="182" formatCode="dd\.mm\.yy;@"/>
  </numFmts>
  <fonts count="48">
    <font>
      <sz val="10"/>
      <name val="Arial"/>
      <family val="0"/>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18"/>
      <name val="Calibri"/>
      <family val="2"/>
    </font>
    <font>
      <sz val="11"/>
      <color indexed="13"/>
      <name val="Calibri"/>
      <family val="2"/>
    </font>
    <font>
      <sz val="11"/>
      <color indexed="16"/>
      <name val="Calibri"/>
      <family val="2"/>
    </font>
    <font>
      <b/>
      <sz val="11"/>
      <color indexed="8"/>
      <name val="Calibri"/>
      <family val="2"/>
    </font>
    <font>
      <b/>
      <sz val="18"/>
      <color indexed="18"/>
      <name val="Cambria"/>
      <family val="1"/>
    </font>
    <font>
      <sz val="11"/>
      <color indexed="10"/>
      <name val="Calibri"/>
      <family val="2"/>
    </font>
    <font>
      <b/>
      <u val="single"/>
      <sz val="11"/>
      <color indexed="8"/>
      <name val="Calibri"/>
      <family val="2"/>
    </font>
    <font>
      <sz val="8"/>
      <name val="Arial"/>
      <family val="2"/>
    </font>
    <font>
      <sz val="10"/>
      <color indexed="8"/>
      <name val="Arial"/>
      <family val="2"/>
    </font>
    <font>
      <b/>
      <sz val="9"/>
      <color indexed="8"/>
      <name val="Arial"/>
      <family val="2"/>
    </font>
    <font>
      <sz val="9"/>
      <name val="Arial"/>
      <family val="2"/>
    </font>
    <font>
      <sz val="9"/>
      <color indexed="8"/>
      <name val="Arial"/>
      <family val="2"/>
    </font>
    <font>
      <b/>
      <sz val="10"/>
      <name val="Arial"/>
      <family val="2"/>
    </font>
    <font>
      <b/>
      <u val="single"/>
      <sz val="10"/>
      <name val="Arial"/>
      <family val="2"/>
    </font>
    <font>
      <i/>
      <sz val="10"/>
      <name val="Arial"/>
      <family val="2"/>
    </font>
    <font>
      <i/>
      <sz val="10"/>
      <color indexed="8"/>
      <name val="Arial"/>
      <family val="2"/>
    </font>
    <font>
      <b/>
      <sz val="10"/>
      <color indexed="8"/>
      <name val="Arial"/>
      <family val="2"/>
    </font>
    <font>
      <b/>
      <sz val="9"/>
      <name val="Arial"/>
      <family val="2"/>
    </font>
    <font>
      <u val="single"/>
      <sz val="10"/>
      <color indexed="12"/>
      <name val="Arial"/>
      <family val="2"/>
    </font>
    <font>
      <u val="single"/>
      <sz val="10"/>
      <color indexed="36"/>
      <name val="Arial"/>
      <family val="2"/>
    </font>
    <font>
      <sz val="14"/>
      <color indexed="1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4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indexed="1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1"/>
        <bgColor indexed="64"/>
      </patternFill>
    </fill>
    <fill>
      <patternFill patternType="solid">
        <fgColor indexed="20"/>
        <bgColor indexed="64"/>
      </patternFill>
    </fill>
    <fill>
      <patternFill patternType="solid">
        <fgColor indexed="1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medium">
        <color indexed="2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style="thin">
        <color indexed="18"/>
      </top>
      <bottom style="double">
        <color indexed="18"/>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 fillId="18"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3" fillId="2" borderId="0" applyNumberFormat="0" applyBorder="0" applyAlignment="0" applyProtection="0"/>
    <xf numFmtId="0" fontId="4" fillId="2" borderId="1" applyNumberFormat="0" applyAlignment="0" applyProtection="0"/>
    <xf numFmtId="0" fontId="5"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0" fillId="0" borderId="0" applyNumberFormat="0" applyFill="0" applyBorder="0" applyAlignment="0" applyProtection="0"/>
    <xf numFmtId="0" fontId="7" fillId="2" borderId="0" applyNumberFormat="0" applyBorder="0" applyAlignment="0" applyProtection="0"/>
    <xf numFmtId="0" fontId="39" fillId="30" borderId="0" applyNumberFormat="0" applyBorder="0" applyAlignment="0" applyProtection="0"/>
    <xf numFmtId="0" fontId="40" fillId="31"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2" borderId="1" applyNumberFormat="0" applyAlignment="0" applyProtection="0"/>
    <xf numFmtId="0" fontId="41" fillId="32" borderId="6" applyNumberFormat="0" applyAlignment="0" applyProtection="0"/>
    <xf numFmtId="0" fontId="12" fillId="0" borderId="7" applyNumberFormat="0" applyFill="0" applyAlignment="0" applyProtection="0"/>
    <xf numFmtId="0" fontId="13" fillId="2" borderId="0" applyNumberFormat="0" applyBorder="0" applyAlignment="0" applyProtection="0"/>
    <xf numFmtId="0" fontId="1" fillId="3" borderId="8" applyNumberFormat="0" applyFont="0" applyAlignment="0" applyProtection="0"/>
    <xf numFmtId="0" fontId="14" fillId="2" borderId="9" applyNumberFormat="0" applyAlignment="0" applyProtection="0"/>
    <xf numFmtId="0" fontId="42" fillId="0" borderId="10" applyNumberFormat="0" applyFill="0" applyAlignment="0" applyProtection="0"/>
    <xf numFmtId="0" fontId="43" fillId="0" borderId="11"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45" fillId="0" borderId="0" applyNumberFormat="0" applyFill="0" applyBorder="0" applyAlignment="0" applyProtection="0"/>
    <xf numFmtId="0" fontId="46" fillId="39" borderId="13" applyNumberFormat="0" applyAlignment="0" applyProtection="0"/>
    <xf numFmtId="0" fontId="15" fillId="0" borderId="0" applyNumberFormat="0" applyFill="0" applyBorder="0" applyAlignment="0" applyProtection="0"/>
    <xf numFmtId="0" fontId="14" fillId="0" borderId="14" applyNumberFormat="0" applyFill="0" applyAlignment="0" applyProtection="0"/>
    <xf numFmtId="0" fontId="16" fillId="0" borderId="0" applyNumberFormat="0" applyFill="0" applyBorder="0" applyAlignment="0" applyProtection="0"/>
    <xf numFmtId="0" fontId="47" fillId="40" borderId="15" applyNumberFormat="0" applyAlignment="0" applyProtection="0"/>
  </cellStyleXfs>
  <cellXfs count="131">
    <xf numFmtId="0" fontId="0" fillId="0" borderId="0" xfId="0" applyAlignment="1">
      <alignment/>
    </xf>
    <xf numFmtId="49" fontId="0" fillId="0" borderId="16" xfId="0" applyNumberFormat="1" applyBorder="1" applyAlignment="1">
      <alignment horizontal="left" vertical="center" wrapText="1"/>
    </xf>
    <xf numFmtId="0" fontId="21" fillId="0" borderId="17" xfId="0" applyFont="1" applyFill="1" applyBorder="1" applyAlignment="1">
      <alignment horizontal="left"/>
    </xf>
    <xf numFmtId="0" fontId="21" fillId="0" borderId="18" xfId="0" applyFont="1" applyFill="1" applyBorder="1" applyAlignment="1">
      <alignment horizontal="left"/>
    </xf>
    <xf numFmtId="49" fontId="0" fillId="0" borderId="19" xfId="0" applyNumberFormat="1" applyBorder="1" applyAlignment="1">
      <alignment horizontal="left" vertical="center" wrapText="1"/>
    </xf>
    <xf numFmtId="0" fontId="0" fillId="2" borderId="16" xfId="0" applyFill="1" applyBorder="1" applyAlignment="1">
      <alignment horizontal="left"/>
    </xf>
    <xf numFmtId="0" fontId="0" fillId="2" borderId="20" xfId="0" applyFill="1" applyBorder="1" applyAlignment="1">
      <alignment horizontal="left"/>
    </xf>
    <xf numFmtId="0" fontId="0" fillId="2" borderId="19" xfId="0" applyFill="1" applyBorder="1" applyAlignment="1">
      <alignment horizontal="left"/>
    </xf>
    <xf numFmtId="0" fontId="17" fillId="0" borderId="0" xfId="0" applyFont="1" applyAlignment="1">
      <alignment/>
    </xf>
    <xf numFmtId="0" fontId="19" fillId="0" borderId="0" xfId="0" applyFont="1" applyAlignment="1">
      <alignment/>
    </xf>
    <xf numFmtId="0" fontId="0" fillId="0" borderId="0" xfId="0" applyAlignment="1">
      <alignment horizontal="left" wrapText="1"/>
    </xf>
    <xf numFmtId="0" fontId="24" fillId="0" borderId="0" xfId="0" applyFont="1" applyAlignment="1">
      <alignment/>
    </xf>
    <xf numFmtId="0" fontId="0" fillId="0" borderId="0" xfId="0" applyFill="1" applyAlignment="1">
      <alignment/>
    </xf>
    <xf numFmtId="0" fontId="0" fillId="0" borderId="21" xfId="0" applyFill="1" applyBorder="1" applyAlignment="1">
      <alignment/>
    </xf>
    <xf numFmtId="0" fontId="23" fillId="0" borderId="22" xfId="0" applyFont="1" applyFill="1" applyBorder="1" applyAlignment="1">
      <alignment/>
    </xf>
    <xf numFmtId="0" fontId="0" fillId="0" borderId="23" xfId="0" applyFill="1" applyBorder="1" applyAlignment="1">
      <alignment/>
    </xf>
    <xf numFmtId="0" fontId="0" fillId="2" borderId="17" xfId="0" applyFill="1" applyBorder="1" applyAlignment="1">
      <alignment/>
    </xf>
    <xf numFmtId="3" fontId="0" fillId="0" borderId="17" xfId="0" applyNumberForma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23" xfId="0" applyFill="1" applyBorder="1" applyAlignment="1">
      <alignment vertical="center"/>
    </xf>
    <xf numFmtId="3" fontId="14" fillId="0" borderId="17" xfId="0" applyNumberFormat="1" applyFont="1" applyFill="1" applyBorder="1" applyAlignment="1">
      <alignment/>
    </xf>
    <xf numFmtId="0" fontId="25" fillId="0" borderId="23" xfId="0" applyFont="1" applyFill="1" applyBorder="1" applyAlignment="1">
      <alignment/>
    </xf>
    <xf numFmtId="0" fontId="25" fillId="2" borderId="17" xfId="0" applyFont="1" applyFill="1" applyBorder="1" applyAlignment="1">
      <alignment/>
    </xf>
    <xf numFmtId="0" fontId="25" fillId="0" borderId="17" xfId="0" applyFont="1" applyFill="1" applyBorder="1" applyAlignment="1">
      <alignment horizontal="center"/>
    </xf>
    <xf numFmtId="9" fontId="25" fillId="0" borderId="17" xfId="0" applyNumberFormat="1" applyFont="1" applyFill="1" applyBorder="1" applyAlignment="1">
      <alignment/>
    </xf>
    <xf numFmtId="0" fontId="25" fillId="0" borderId="17" xfId="0" applyFont="1" applyFill="1" applyBorder="1" applyAlignment="1">
      <alignment horizontal="center" vertical="center"/>
    </xf>
    <xf numFmtId="0" fontId="14" fillId="0" borderId="24" xfId="0" applyFont="1" applyFill="1" applyBorder="1" applyAlignment="1">
      <alignment/>
    </xf>
    <xf numFmtId="3" fontId="14" fillId="0" borderId="25" xfId="0" applyNumberFormat="1" applyFont="1" applyFill="1" applyBorder="1" applyAlignment="1">
      <alignment/>
    </xf>
    <xf numFmtId="0" fontId="0" fillId="2" borderId="25" xfId="0" applyFill="1" applyBorder="1" applyAlignment="1">
      <alignment/>
    </xf>
    <xf numFmtId="0" fontId="0" fillId="0" borderId="25" xfId="0" applyFill="1" applyBorder="1" applyAlignment="1">
      <alignment/>
    </xf>
    <xf numFmtId="0" fontId="0" fillId="0" borderId="26" xfId="0" applyFill="1" applyBorder="1" applyAlignment="1">
      <alignment/>
    </xf>
    <xf numFmtId="0" fontId="14" fillId="0" borderId="0" xfId="0" applyFont="1" applyAlignment="1">
      <alignment/>
    </xf>
    <xf numFmtId="3" fontId="25" fillId="0" borderId="17" xfId="0" applyNumberFormat="1" applyFont="1" applyFill="1" applyBorder="1" applyAlignment="1">
      <alignment/>
    </xf>
    <xf numFmtId="0" fontId="22" fillId="0" borderId="0" xfId="0" applyFont="1" applyBorder="1" applyAlignment="1">
      <alignment horizontal="center"/>
    </xf>
    <xf numFmtId="0" fontId="22" fillId="0" borderId="0" xfId="0" applyFont="1" applyBorder="1" applyAlignment="1">
      <alignment/>
    </xf>
    <xf numFmtId="0" fontId="22" fillId="0" borderId="0" xfId="0" applyFont="1" applyBorder="1" applyAlignment="1">
      <alignment horizontal="right" wrapText="1"/>
    </xf>
    <xf numFmtId="0" fontId="22" fillId="0" borderId="0" xfId="0" applyFont="1" applyBorder="1" applyAlignment="1">
      <alignment horizontal="right"/>
    </xf>
    <xf numFmtId="0" fontId="22" fillId="0" borderId="0" xfId="0" applyFont="1" applyBorder="1" applyAlignment="1">
      <alignment wrapText="1"/>
    </xf>
    <xf numFmtId="17" fontId="21" fillId="0" borderId="0" xfId="0" applyNumberFormat="1" applyFont="1" applyBorder="1" applyAlignment="1">
      <alignment horizontal="center"/>
    </xf>
    <xf numFmtId="3" fontId="22" fillId="0" borderId="0" xfId="0" applyNumberFormat="1" applyFont="1" applyBorder="1" applyAlignment="1">
      <alignment horizontal="right"/>
    </xf>
    <xf numFmtId="16" fontId="22" fillId="0" borderId="0" xfId="0" applyNumberFormat="1" applyFont="1" applyBorder="1" applyAlignment="1">
      <alignment horizontal="right" wrapText="1"/>
    </xf>
    <xf numFmtId="0" fontId="0" fillId="2" borderId="17" xfId="0" applyFont="1" applyFill="1" applyBorder="1" applyAlignment="1">
      <alignment/>
    </xf>
    <xf numFmtId="0" fontId="0" fillId="0" borderId="23" xfId="0" applyFont="1" applyFill="1" applyBorder="1" applyAlignment="1">
      <alignment/>
    </xf>
    <xf numFmtId="0" fontId="0" fillId="0" borderId="17" xfId="0" applyFont="1" applyFill="1" applyBorder="1" applyAlignment="1">
      <alignment/>
    </xf>
    <xf numFmtId="3" fontId="19" fillId="0" borderId="17" xfId="0" applyNumberFormat="1" applyFont="1" applyFill="1" applyBorder="1" applyAlignment="1">
      <alignment/>
    </xf>
    <xf numFmtId="3" fontId="26" fillId="0" borderId="17" xfId="0" applyNumberFormat="1" applyFont="1" applyFill="1" applyBorder="1" applyAlignment="1">
      <alignment horizontal="center"/>
    </xf>
    <xf numFmtId="0" fontId="27" fillId="0" borderId="23" xfId="0" applyFont="1" applyFill="1" applyBorder="1" applyAlignment="1">
      <alignment wrapText="1"/>
    </xf>
    <xf numFmtId="3" fontId="27" fillId="0" borderId="17" xfId="0" applyNumberFormat="1" applyFont="1" applyFill="1" applyBorder="1" applyAlignment="1">
      <alignment/>
    </xf>
    <xf numFmtId="9" fontId="26" fillId="0" borderId="17" xfId="0" applyNumberFormat="1" applyFont="1" applyFill="1" applyBorder="1" applyAlignment="1">
      <alignment/>
    </xf>
    <xf numFmtId="0" fontId="0" fillId="2" borderId="27" xfId="0" applyFill="1" applyBorder="1" applyAlignment="1">
      <alignment horizontal="left"/>
    </xf>
    <xf numFmtId="0" fontId="0" fillId="2" borderId="28" xfId="0" applyFill="1" applyBorder="1" applyAlignment="1">
      <alignment horizontal="left"/>
    </xf>
    <xf numFmtId="0" fontId="0" fillId="2" borderId="29" xfId="0" applyFill="1" applyBorder="1" applyAlignment="1">
      <alignment horizontal="left"/>
    </xf>
    <xf numFmtId="0" fontId="0" fillId="0" borderId="0" xfId="0" applyAlignment="1">
      <alignment horizontal="left"/>
    </xf>
    <xf numFmtId="0" fontId="0" fillId="0" borderId="0" xfId="0" applyBorder="1" applyAlignment="1">
      <alignment/>
    </xf>
    <xf numFmtId="0" fontId="0" fillId="0" borderId="0" xfId="0" applyFont="1" applyAlignment="1">
      <alignment/>
    </xf>
    <xf numFmtId="0" fontId="19" fillId="0" borderId="0" xfId="0" applyFont="1" applyAlignment="1">
      <alignment/>
    </xf>
    <xf numFmtId="0" fontId="19" fillId="0" borderId="30" xfId="0" applyFont="1" applyBorder="1" applyAlignment="1">
      <alignment/>
    </xf>
    <xf numFmtId="0" fontId="0" fillId="0" borderId="31" xfId="0" applyFont="1" applyBorder="1" applyAlignment="1">
      <alignment/>
    </xf>
    <xf numFmtId="0" fontId="22" fillId="0" borderId="23" xfId="0" applyFont="1" applyFill="1" applyBorder="1" applyAlignment="1">
      <alignment horizontal="center"/>
    </xf>
    <xf numFmtId="0" fontId="22" fillId="0" borderId="24" xfId="0" applyFont="1" applyFill="1" applyBorder="1" applyAlignment="1">
      <alignment horizontal="center"/>
    </xf>
    <xf numFmtId="0" fontId="22" fillId="0" borderId="0" xfId="0" applyFont="1" applyFill="1" applyBorder="1" applyAlignment="1">
      <alignment wrapText="1"/>
    </xf>
    <xf numFmtId="0" fontId="20" fillId="0" borderId="21"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1" fillId="0" borderId="0" xfId="0" applyFont="1" applyFill="1" applyAlignment="1">
      <alignment/>
    </xf>
    <xf numFmtId="0" fontId="22" fillId="0" borderId="0" xfId="0" applyFont="1" applyFill="1" applyBorder="1" applyAlignment="1">
      <alignment horizontal="justify" wrapText="1"/>
    </xf>
    <xf numFmtId="17" fontId="21" fillId="0" borderId="0" xfId="0" applyNumberFormat="1" applyFont="1" applyFill="1" applyBorder="1" applyAlignment="1">
      <alignment horizontal="center"/>
    </xf>
    <xf numFmtId="3" fontId="22" fillId="0" borderId="0" xfId="0" applyNumberFormat="1" applyFont="1" applyFill="1" applyBorder="1" applyAlignment="1">
      <alignment horizontal="right"/>
    </xf>
    <xf numFmtId="0" fontId="21" fillId="0" borderId="0" xfId="0" applyFont="1" applyFill="1" applyBorder="1" applyAlignment="1">
      <alignment/>
    </xf>
    <xf numFmtId="0" fontId="0" fillId="0" borderId="17" xfId="0" applyFont="1" applyBorder="1" applyAlignment="1">
      <alignment/>
    </xf>
    <xf numFmtId="0" fontId="0" fillId="0" borderId="32" xfId="0" applyFont="1" applyBorder="1" applyAlignment="1">
      <alignment/>
    </xf>
    <xf numFmtId="0" fontId="23" fillId="0" borderId="0" xfId="0" applyFont="1" applyAlignment="1">
      <alignment/>
    </xf>
    <xf numFmtId="49" fontId="0" fillId="0" borderId="17" xfId="0" applyNumberFormat="1" applyFont="1" applyFill="1" applyBorder="1" applyAlignment="1">
      <alignment/>
    </xf>
    <xf numFmtId="0" fontId="0" fillId="0" borderId="0" xfId="0" applyFont="1" applyAlignment="1">
      <alignment/>
    </xf>
    <xf numFmtId="0" fontId="0" fillId="0" borderId="23" xfId="0" applyFont="1" applyFill="1" applyBorder="1" applyAlignment="1">
      <alignment/>
    </xf>
    <xf numFmtId="0" fontId="31" fillId="0" borderId="0" xfId="0" applyFont="1" applyAlignment="1">
      <alignment/>
    </xf>
    <xf numFmtId="0" fontId="0" fillId="0" borderId="0" xfId="0" applyFont="1" applyAlignment="1">
      <alignment/>
    </xf>
    <xf numFmtId="0" fontId="0" fillId="0" borderId="0" xfId="0" applyFont="1" applyAlignment="1">
      <alignment horizontal="left" vertical="center" wrapText="1"/>
    </xf>
    <xf numFmtId="0" fontId="0" fillId="0" borderId="17" xfId="0" applyFill="1" applyBorder="1" applyAlignment="1">
      <alignment horizontal="left" vertical="center" wrapText="1"/>
    </xf>
    <xf numFmtId="9" fontId="25" fillId="0" borderId="17" xfId="0" applyNumberFormat="1" applyFont="1" applyFill="1" applyBorder="1" applyAlignment="1">
      <alignment/>
    </xf>
    <xf numFmtId="3" fontId="25" fillId="0" borderId="17" xfId="0" applyNumberFormat="1" applyFont="1" applyFill="1" applyBorder="1" applyAlignment="1">
      <alignment/>
    </xf>
    <xf numFmtId="180" fontId="0" fillId="0" borderId="0" xfId="0" applyNumberFormat="1" applyAlignment="1">
      <alignment horizontal="left"/>
    </xf>
    <xf numFmtId="3" fontId="19" fillId="0" borderId="17" xfId="0" applyNumberFormat="1" applyFont="1" applyBorder="1" applyAlignment="1">
      <alignment/>
    </xf>
    <xf numFmtId="3" fontId="19" fillId="0" borderId="32" xfId="0" applyNumberFormat="1" applyFont="1" applyBorder="1" applyAlignment="1">
      <alignment/>
    </xf>
    <xf numFmtId="3" fontId="19" fillId="0" borderId="33" xfId="0" applyNumberFormat="1" applyFont="1" applyBorder="1" applyAlignment="1">
      <alignment/>
    </xf>
    <xf numFmtId="3" fontId="19" fillId="0" borderId="34" xfId="0" applyNumberFormat="1" applyFont="1" applyBorder="1" applyAlignment="1">
      <alignment/>
    </xf>
    <xf numFmtId="49" fontId="0" fillId="0" borderId="17" xfId="0" applyNumberFormat="1" applyFont="1" applyFill="1" applyBorder="1" applyAlignment="1">
      <alignment/>
    </xf>
    <xf numFmtId="0" fontId="0" fillId="0" borderId="17" xfId="0" applyFont="1" applyBorder="1" applyAlignment="1">
      <alignment horizontal="left" vertical="center" wrapText="1"/>
    </xf>
    <xf numFmtId="182" fontId="0" fillId="0" borderId="17" xfId="0" applyNumberFormat="1" applyFont="1" applyFill="1" applyBorder="1" applyAlignment="1">
      <alignment/>
    </xf>
    <xf numFmtId="0" fontId="25" fillId="0" borderId="23" xfId="0" applyFont="1" applyFill="1" applyBorder="1" applyAlignment="1">
      <alignment/>
    </xf>
    <xf numFmtId="0" fontId="25" fillId="2" borderId="17" xfId="0" applyFont="1" applyFill="1" applyBorder="1" applyAlignment="1">
      <alignment/>
    </xf>
    <xf numFmtId="0" fontId="23" fillId="0" borderId="35" xfId="0" applyFont="1" applyFill="1" applyBorder="1" applyAlignment="1">
      <alignment horizontal="left"/>
    </xf>
    <xf numFmtId="0" fontId="23" fillId="0" borderId="36" xfId="0" applyFont="1" applyFill="1" applyBorder="1" applyAlignment="1">
      <alignment horizontal="left"/>
    </xf>
    <xf numFmtId="0" fontId="23" fillId="0" borderId="37" xfId="0" applyFont="1" applyFill="1" applyBorder="1" applyAlignment="1">
      <alignment horizontal="left"/>
    </xf>
    <xf numFmtId="0" fontId="21" fillId="0" borderId="25" xfId="0" applyFont="1" applyFill="1" applyBorder="1" applyAlignment="1">
      <alignment horizontal="left"/>
    </xf>
    <xf numFmtId="0" fontId="21" fillId="0" borderId="26" xfId="0" applyFont="1" applyFill="1" applyBorder="1" applyAlignment="1">
      <alignment horizontal="left"/>
    </xf>
    <xf numFmtId="0" fontId="28" fillId="0" borderId="22" xfId="0" applyFont="1" applyFill="1" applyBorder="1" applyAlignment="1">
      <alignment horizontal="left" vertical="center"/>
    </xf>
    <xf numFmtId="0" fontId="28" fillId="0" borderId="38" xfId="0" applyFont="1" applyFill="1" applyBorder="1" applyAlignment="1">
      <alignment horizontal="left" vertical="center"/>
    </xf>
    <xf numFmtId="0" fontId="0" fillId="0" borderId="27" xfId="0" applyFont="1" applyFill="1" applyBorder="1" applyAlignment="1">
      <alignment horizontal="left" wrapText="1"/>
    </xf>
    <xf numFmtId="0" fontId="0" fillId="0" borderId="28" xfId="0" applyFill="1" applyBorder="1" applyAlignment="1">
      <alignment horizontal="left" wrapText="1"/>
    </xf>
    <xf numFmtId="0" fontId="0" fillId="0" borderId="29" xfId="0" applyFill="1" applyBorder="1" applyAlignment="1">
      <alignment horizontal="left" wrapText="1"/>
    </xf>
    <xf numFmtId="0" fontId="0" fillId="0" borderId="39" xfId="0" applyFill="1" applyBorder="1" applyAlignment="1">
      <alignment horizontal="left" wrapText="1"/>
    </xf>
    <xf numFmtId="0" fontId="0" fillId="0" borderId="40" xfId="0" applyFill="1" applyBorder="1" applyAlignment="1">
      <alignment horizontal="left" wrapText="1"/>
    </xf>
    <xf numFmtId="0" fontId="0" fillId="0" borderId="41" xfId="0" applyFill="1" applyBorder="1" applyAlignment="1">
      <alignment horizontal="left" wrapText="1"/>
    </xf>
    <xf numFmtId="0" fontId="0" fillId="0" borderId="19"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20" xfId="0" applyFill="1" applyBorder="1" applyAlignment="1">
      <alignment horizontal="left" vertical="center" wrapText="1"/>
    </xf>
    <xf numFmtId="0" fontId="0" fillId="0" borderId="19" xfId="0" applyFont="1" applyFill="1" applyBorder="1" applyAlignment="1">
      <alignment horizontal="left"/>
    </xf>
    <xf numFmtId="0" fontId="0" fillId="0" borderId="16" xfId="0" applyFill="1" applyBorder="1" applyAlignment="1">
      <alignment horizontal="left"/>
    </xf>
    <xf numFmtId="0" fontId="0" fillId="0" borderId="20" xfId="0" applyFill="1" applyBorder="1" applyAlignment="1">
      <alignment horizontal="left"/>
    </xf>
    <xf numFmtId="0" fontId="0" fillId="0" borderId="19" xfId="0" applyFill="1" applyBorder="1" applyAlignment="1">
      <alignment horizontal="left"/>
    </xf>
    <xf numFmtId="0" fontId="0" fillId="2" borderId="42" xfId="0" applyFill="1" applyBorder="1" applyAlignment="1">
      <alignment horizontal="center"/>
    </xf>
    <xf numFmtId="0" fontId="0" fillId="2" borderId="0" xfId="0" applyFill="1" applyBorder="1" applyAlignment="1">
      <alignment horizontal="center"/>
    </xf>
    <xf numFmtId="0" fontId="0" fillId="2" borderId="43" xfId="0" applyFill="1" applyBorder="1" applyAlignment="1">
      <alignment horizontal="center"/>
    </xf>
    <xf numFmtId="0" fontId="0" fillId="2" borderId="39" xfId="0" applyFill="1" applyBorder="1" applyAlignment="1">
      <alignment horizontal="center"/>
    </xf>
    <xf numFmtId="0" fontId="0" fillId="2" borderId="40" xfId="0" applyFill="1" applyBorder="1" applyAlignment="1">
      <alignment horizontal="center"/>
    </xf>
    <xf numFmtId="0" fontId="0" fillId="2" borderId="41" xfId="0" applyFill="1" applyBorder="1" applyAlignment="1">
      <alignment horizontal="center"/>
    </xf>
    <xf numFmtId="0" fontId="0" fillId="0" borderId="0" xfId="0" applyBorder="1" applyAlignment="1">
      <alignment horizontal="left" wrapText="1"/>
    </xf>
    <xf numFmtId="0" fontId="0" fillId="0" borderId="27" xfId="0" applyFont="1" applyFill="1" applyBorder="1" applyAlignment="1">
      <alignment horizontal="left" vertical="center" wrapText="1"/>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0" fillId="2" borderId="19" xfId="0" applyFill="1" applyBorder="1" applyAlignment="1">
      <alignment horizontal="center"/>
    </xf>
    <xf numFmtId="0" fontId="0" fillId="2" borderId="16" xfId="0" applyFill="1" applyBorder="1" applyAlignment="1">
      <alignment horizontal="center"/>
    </xf>
    <xf numFmtId="0" fontId="0" fillId="2" borderId="20" xfId="0" applyFill="1" applyBorder="1" applyAlignment="1">
      <alignment horizontal="center"/>
    </xf>
  </cellXfs>
  <cellStyles count="83">
    <cellStyle name="Normal" xfId="0"/>
    <cellStyle name="20% - Accent1" xfId="15"/>
    <cellStyle name="20% - Accent2" xfId="16"/>
    <cellStyle name="20% - Accent3" xfId="17"/>
    <cellStyle name="20% - Accent4" xfId="18"/>
    <cellStyle name="20% - Accent5" xfId="19"/>
    <cellStyle name="20% - Accent6" xfId="20"/>
    <cellStyle name="20% – rõhk1" xfId="21"/>
    <cellStyle name="20% – rõhk2" xfId="22"/>
    <cellStyle name="20% – rõhk3" xfId="23"/>
    <cellStyle name="20% – rõhk4" xfId="24"/>
    <cellStyle name="20% – rõhk5" xfId="25"/>
    <cellStyle name="20% – rõhk6" xfId="26"/>
    <cellStyle name="40% - Accent1" xfId="27"/>
    <cellStyle name="40% - Accent2" xfId="28"/>
    <cellStyle name="40% - Accent3" xfId="29"/>
    <cellStyle name="40% - Accent4" xfId="30"/>
    <cellStyle name="40% - Accent5" xfId="31"/>
    <cellStyle name="40% - Accent6" xfId="32"/>
    <cellStyle name="40% – rõhk1" xfId="33"/>
    <cellStyle name="40% – rõhk2" xfId="34"/>
    <cellStyle name="40% – rõhk3" xfId="35"/>
    <cellStyle name="40% – rõhk4" xfId="36"/>
    <cellStyle name="40% – rõhk5" xfId="37"/>
    <cellStyle name="40% – rõhk6" xfId="38"/>
    <cellStyle name="60% - Accent1" xfId="39"/>
    <cellStyle name="60% - Accent2" xfId="40"/>
    <cellStyle name="60% - Accent3" xfId="41"/>
    <cellStyle name="60% - Accent4" xfId="42"/>
    <cellStyle name="60% - Accent5" xfId="43"/>
    <cellStyle name="60% - Accent6" xfId="44"/>
    <cellStyle name="60% – rõhk1" xfId="45"/>
    <cellStyle name="60% – rõhk2" xfId="46"/>
    <cellStyle name="60% – rõhk3" xfId="47"/>
    <cellStyle name="60% – rõhk4" xfId="48"/>
    <cellStyle name="60% – rõhk5" xfId="49"/>
    <cellStyle name="60% – rõhk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alb" xfId="67"/>
    <cellStyle name="Hea" xfId="68"/>
    <cellStyle name="Heading 1" xfId="69"/>
    <cellStyle name="Heading 2" xfId="70"/>
    <cellStyle name="Heading 3" xfId="71"/>
    <cellStyle name="Heading 4" xfId="72"/>
    <cellStyle name="Hyperlink" xfId="73"/>
    <cellStyle name="Input" xfId="74"/>
    <cellStyle name="Kontrolli lahtrit" xfId="75"/>
    <cellStyle name="Linked Cell" xfId="76"/>
    <cellStyle name="Neutral" xfId="77"/>
    <cellStyle name="Note" xfId="78"/>
    <cellStyle name="Output" xfId="79"/>
    <cellStyle name="Pealkiri 1" xfId="80"/>
    <cellStyle name="Pealkiri 2" xfId="81"/>
    <cellStyle name="Pealkiri 3" xfId="82"/>
    <cellStyle name="Pealkiri 4" xfId="83"/>
    <cellStyle name="Percent" xfId="84"/>
    <cellStyle name="Rõhk1" xfId="85"/>
    <cellStyle name="Rõhk2" xfId="86"/>
    <cellStyle name="Rõhk3" xfId="87"/>
    <cellStyle name="Rõhk4" xfId="88"/>
    <cellStyle name="Rõhk5" xfId="89"/>
    <cellStyle name="Rõhk6" xfId="90"/>
    <cellStyle name="Selgitav tekst" xfId="91"/>
    <cellStyle name="Sisestus" xfId="92"/>
    <cellStyle name="Title" xfId="93"/>
    <cellStyle name="Total" xfId="94"/>
    <cellStyle name="Warning Text" xfId="95"/>
    <cellStyle name="Väljund"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89"/>
  <sheetViews>
    <sheetView tabSelected="1" zoomScalePageLayoutView="0" workbookViewId="0" topLeftCell="A1">
      <selection activeCell="B5" sqref="B5"/>
    </sheetView>
  </sheetViews>
  <sheetFormatPr defaultColWidth="9.140625" defaultRowHeight="12.75"/>
  <cols>
    <col min="1" max="1" width="2.57421875" style="0" customWidth="1"/>
    <col min="2" max="2" width="49.00390625" style="0" customWidth="1"/>
    <col min="3" max="3" width="20.140625" style="0" customWidth="1"/>
    <col min="4" max="4" width="19.421875" style="0" customWidth="1"/>
    <col min="5" max="5" width="19.140625" style="0" customWidth="1"/>
    <col min="6" max="6" width="20.00390625" style="0" customWidth="1"/>
    <col min="7" max="7" width="14.7109375" style="0" customWidth="1"/>
    <col min="8" max="8" width="13.8515625" style="0" customWidth="1"/>
    <col min="9" max="9" width="10.7109375" style="0" customWidth="1"/>
    <col min="10" max="10" width="14.00390625" style="0" customWidth="1"/>
    <col min="11" max="11" width="119.28125" style="0" customWidth="1"/>
    <col min="12" max="12" width="10.140625" style="0" customWidth="1"/>
    <col min="13" max="13" width="11.8515625" style="0" customWidth="1"/>
    <col min="14" max="14" width="48.7109375" style="0" customWidth="1"/>
  </cols>
  <sheetData>
    <row r="2" ht="18">
      <c r="B2" s="76" t="s">
        <v>74</v>
      </c>
    </row>
    <row r="4" ht="15">
      <c r="B4" s="8" t="s">
        <v>19</v>
      </c>
    </row>
    <row r="5" ht="16.5" customHeight="1">
      <c r="B5" s="77" t="s">
        <v>93</v>
      </c>
    </row>
    <row r="7" ht="15">
      <c r="B7" s="8" t="s">
        <v>0</v>
      </c>
    </row>
    <row r="8" ht="12.75">
      <c r="B8" s="9" t="s">
        <v>33</v>
      </c>
    </row>
    <row r="9" ht="13.5" thickBot="1"/>
    <row r="10" spans="2:14" s="65" customFormat="1" ht="15.75" customHeight="1">
      <c r="B10" s="62" t="s">
        <v>1</v>
      </c>
      <c r="C10" s="97" t="s">
        <v>29</v>
      </c>
      <c r="D10" s="97"/>
      <c r="E10" s="97"/>
      <c r="F10" s="97"/>
      <c r="G10" s="98"/>
      <c r="H10" s="63"/>
      <c r="I10" s="63"/>
      <c r="J10" s="63"/>
      <c r="K10" s="63"/>
      <c r="L10" s="63"/>
      <c r="M10" s="63"/>
      <c r="N10" s="64"/>
    </row>
    <row r="11" spans="2:14" s="65" customFormat="1" ht="13.5" customHeight="1">
      <c r="B11" s="59">
        <v>1</v>
      </c>
      <c r="C11" s="2" t="s">
        <v>68</v>
      </c>
      <c r="D11" s="2"/>
      <c r="E11" s="2"/>
      <c r="F11" s="2"/>
      <c r="G11" s="3"/>
      <c r="H11" s="61"/>
      <c r="I11" s="61"/>
      <c r="J11" s="61"/>
      <c r="K11" s="66"/>
      <c r="L11" s="67"/>
      <c r="M11" s="68"/>
      <c r="N11" s="69"/>
    </row>
    <row r="12" spans="2:14" s="65" customFormat="1" ht="13.5" customHeight="1">
      <c r="B12" s="59">
        <v>2</v>
      </c>
      <c r="C12" s="2" t="s">
        <v>36</v>
      </c>
      <c r="D12" s="2"/>
      <c r="E12" s="2"/>
      <c r="F12" s="2"/>
      <c r="G12" s="3"/>
      <c r="H12" s="61"/>
      <c r="I12" s="61"/>
      <c r="J12" s="61"/>
      <c r="K12" s="61"/>
      <c r="L12" s="67"/>
      <c r="M12" s="68"/>
      <c r="N12" s="69"/>
    </row>
    <row r="13" spans="2:14" s="65" customFormat="1" ht="13.5" customHeight="1">
      <c r="B13" s="59">
        <v>3</v>
      </c>
      <c r="C13" s="2" t="s">
        <v>69</v>
      </c>
      <c r="D13" s="2"/>
      <c r="E13" s="2"/>
      <c r="F13" s="2"/>
      <c r="G13" s="3"/>
      <c r="H13" s="61"/>
      <c r="I13" s="61"/>
      <c r="J13" s="61"/>
      <c r="K13" s="61"/>
      <c r="L13" s="67"/>
      <c r="M13" s="68"/>
      <c r="N13" s="69"/>
    </row>
    <row r="14" spans="2:14" s="65" customFormat="1" ht="13.5" customHeight="1">
      <c r="B14" s="59">
        <v>4</v>
      </c>
      <c r="C14" s="2" t="s">
        <v>37</v>
      </c>
      <c r="D14" s="2"/>
      <c r="E14" s="2"/>
      <c r="F14" s="2"/>
      <c r="G14" s="3"/>
      <c r="H14" s="61"/>
      <c r="I14" s="61"/>
      <c r="J14" s="61"/>
      <c r="K14" s="61"/>
      <c r="L14" s="67"/>
      <c r="M14" s="68"/>
      <c r="N14" s="69"/>
    </row>
    <row r="15" spans="2:14" s="65" customFormat="1" ht="13.5" customHeight="1">
      <c r="B15" s="59">
        <v>5</v>
      </c>
      <c r="C15" s="2" t="s">
        <v>38</v>
      </c>
      <c r="D15" s="2"/>
      <c r="E15" s="2"/>
      <c r="F15" s="2"/>
      <c r="G15" s="3"/>
      <c r="H15" s="61"/>
      <c r="I15" s="61"/>
      <c r="J15" s="61"/>
      <c r="K15" s="61"/>
      <c r="L15" s="67"/>
      <c r="M15" s="68"/>
      <c r="N15" s="69"/>
    </row>
    <row r="16" spans="2:14" s="65" customFormat="1" ht="13.5" customHeight="1">
      <c r="B16" s="59">
        <v>6</v>
      </c>
      <c r="C16" s="2" t="s">
        <v>39</v>
      </c>
      <c r="D16" s="2"/>
      <c r="E16" s="2"/>
      <c r="F16" s="2"/>
      <c r="G16" s="3"/>
      <c r="H16" s="61"/>
      <c r="I16" s="61"/>
      <c r="J16" s="61"/>
      <c r="K16" s="61"/>
      <c r="L16" s="67"/>
      <c r="M16" s="68"/>
      <c r="N16" s="69"/>
    </row>
    <row r="17" spans="2:14" s="65" customFormat="1" ht="13.5" customHeight="1">
      <c r="B17" s="59">
        <v>7</v>
      </c>
      <c r="C17" s="2" t="s">
        <v>37</v>
      </c>
      <c r="D17" s="2"/>
      <c r="E17" s="2"/>
      <c r="F17" s="2"/>
      <c r="G17" s="3"/>
      <c r="H17" s="61"/>
      <c r="I17" s="61"/>
      <c r="J17" s="61"/>
      <c r="K17" s="61"/>
      <c r="L17" s="67"/>
      <c r="M17" s="68"/>
      <c r="N17" s="69"/>
    </row>
    <row r="18" spans="2:14" s="65" customFormat="1" ht="13.5" customHeight="1">
      <c r="B18" s="59">
        <v>8</v>
      </c>
      <c r="C18" s="2" t="s">
        <v>64</v>
      </c>
      <c r="D18" s="2"/>
      <c r="E18" s="2"/>
      <c r="F18" s="2"/>
      <c r="G18" s="3"/>
      <c r="H18" s="61"/>
      <c r="I18" s="61"/>
      <c r="J18" s="61"/>
      <c r="K18" s="61"/>
      <c r="L18" s="67"/>
      <c r="M18" s="68"/>
      <c r="N18" s="69"/>
    </row>
    <row r="19" spans="2:14" s="65" customFormat="1" ht="13.5" customHeight="1">
      <c r="B19" s="59">
        <v>9</v>
      </c>
      <c r="C19" s="2" t="s">
        <v>90</v>
      </c>
      <c r="D19" s="2"/>
      <c r="E19" s="2"/>
      <c r="F19" s="2"/>
      <c r="G19" s="3"/>
      <c r="H19" s="61"/>
      <c r="I19" s="61"/>
      <c r="J19" s="61"/>
      <c r="K19" s="61"/>
      <c r="L19" s="67"/>
      <c r="M19" s="68"/>
      <c r="N19" s="69"/>
    </row>
    <row r="20" spans="2:14" s="65" customFormat="1" ht="13.5" customHeight="1">
      <c r="B20" s="59">
        <v>10</v>
      </c>
      <c r="C20" s="2" t="s">
        <v>35</v>
      </c>
      <c r="D20" s="2"/>
      <c r="E20" s="2"/>
      <c r="F20" s="2"/>
      <c r="G20" s="3"/>
      <c r="H20" s="61"/>
      <c r="I20" s="61"/>
      <c r="J20" s="61"/>
      <c r="K20" s="61"/>
      <c r="L20" s="67"/>
      <c r="M20" s="68"/>
      <c r="N20" s="69"/>
    </row>
    <row r="21" spans="2:14" s="65" customFormat="1" ht="13.5" customHeight="1">
      <c r="B21" s="59">
        <v>11</v>
      </c>
      <c r="C21" s="2" t="s">
        <v>70</v>
      </c>
      <c r="D21" s="2"/>
      <c r="E21" s="2"/>
      <c r="F21" s="2"/>
      <c r="G21" s="3"/>
      <c r="H21" s="61"/>
      <c r="I21" s="61"/>
      <c r="J21" s="61"/>
      <c r="K21" s="61"/>
      <c r="L21" s="67"/>
      <c r="M21" s="68"/>
      <c r="N21" s="69"/>
    </row>
    <row r="22" spans="2:14" s="65" customFormat="1" ht="13.5" customHeight="1">
      <c r="B22" s="59">
        <v>12</v>
      </c>
      <c r="C22" s="2" t="s">
        <v>89</v>
      </c>
      <c r="D22" s="2"/>
      <c r="E22" s="2"/>
      <c r="F22" s="2"/>
      <c r="G22" s="3"/>
      <c r="H22" s="61"/>
      <c r="I22" s="61"/>
      <c r="J22" s="61"/>
      <c r="K22" s="61"/>
      <c r="L22" s="67"/>
      <c r="M22" s="68"/>
      <c r="N22" s="69"/>
    </row>
    <row r="23" spans="2:14" s="65" customFormat="1" ht="13.5" customHeight="1">
      <c r="B23" s="59">
        <v>13</v>
      </c>
      <c r="C23" s="2" t="s">
        <v>40</v>
      </c>
      <c r="D23" s="2"/>
      <c r="E23" s="2"/>
      <c r="F23" s="2"/>
      <c r="G23" s="3"/>
      <c r="H23" s="61"/>
      <c r="I23" s="61"/>
      <c r="J23" s="61"/>
      <c r="K23" s="61"/>
      <c r="L23" s="67"/>
      <c r="M23" s="68"/>
      <c r="N23" s="69"/>
    </row>
    <row r="24" spans="2:14" s="65" customFormat="1" ht="13.5" customHeight="1">
      <c r="B24" s="59">
        <v>14</v>
      </c>
      <c r="C24" s="2" t="s">
        <v>41</v>
      </c>
      <c r="D24" s="2"/>
      <c r="E24" s="2"/>
      <c r="F24" s="2"/>
      <c r="G24" s="3"/>
      <c r="H24" s="61"/>
      <c r="I24" s="61"/>
      <c r="J24" s="61"/>
      <c r="K24" s="61"/>
      <c r="L24" s="67"/>
      <c r="M24" s="68"/>
      <c r="N24" s="69"/>
    </row>
    <row r="25" spans="2:14" s="65" customFormat="1" ht="13.5" customHeight="1" thickBot="1">
      <c r="B25" s="60">
        <v>15</v>
      </c>
      <c r="C25" s="95" t="s">
        <v>37</v>
      </c>
      <c r="D25" s="95"/>
      <c r="E25" s="95"/>
      <c r="F25" s="95"/>
      <c r="G25" s="96"/>
      <c r="H25" s="61"/>
      <c r="I25" s="61"/>
      <c r="J25" s="61"/>
      <c r="K25" s="61"/>
      <c r="L25" s="67"/>
      <c r="M25" s="68"/>
      <c r="N25" s="69"/>
    </row>
    <row r="26" spans="2:12" ht="12.75">
      <c r="B26" s="34"/>
      <c r="C26" s="35"/>
      <c r="D26" s="36"/>
      <c r="E26" s="36"/>
      <c r="F26" s="37"/>
      <c r="G26" s="35"/>
      <c r="H26" s="41"/>
      <c r="I26" s="38"/>
      <c r="J26" s="38"/>
      <c r="K26" s="39"/>
      <c r="L26" s="40"/>
    </row>
    <row r="27" ht="15">
      <c r="B27" s="8" t="s">
        <v>4</v>
      </c>
    </row>
    <row r="28" spans="2:12" ht="15" customHeight="1">
      <c r="B28" s="118" t="s">
        <v>67</v>
      </c>
      <c r="C28" s="118"/>
      <c r="D28" s="118"/>
      <c r="E28" s="118"/>
      <c r="F28" s="118"/>
      <c r="G28" s="118"/>
      <c r="H28" s="118"/>
      <c r="I28" s="118"/>
      <c r="J28" s="118"/>
      <c r="K28" s="118"/>
      <c r="L28" s="10"/>
    </row>
    <row r="30" ht="15">
      <c r="B30" s="8" t="s">
        <v>5</v>
      </c>
    </row>
    <row r="31" spans="2:6" ht="12.75">
      <c r="B31" t="s">
        <v>6</v>
      </c>
      <c r="F31" s="54"/>
    </row>
    <row r="32" ht="12.75">
      <c r="B32" s="77" t="s">
        <v>91</v>
      </c>
    </row>
    <row r="33" ht="12.75">
      <c r="B33" t="s">
        <v>42</v>
      </c>
    </row>
    <row r="34" ht="12.75">
      <c r="B34" t="s">
        <v>43</v>
      </c>
    </row>
    <row r="35" spans="2:12" ht="18.75" customHeight="1">
      <c r="B35" s="118" t="s">
        <v>20</v>
      </c>
      <c r="C35" s="118"/>
      <c r="D35" s="118"/>
      <c r="E35" s="118"/>
      <c r="F35" s="118"/>
      <c r="G35" s="118"/>
      <c r="H35" s="118"/>
      <c r="I35" s="118"/>
      <c r="J35" s="118"/>
      <c r="K35" s="118"/>
      <c r="L35" s="10"/>
    </row>
    <row r="37" ht="12.75">
      <c r="B37" s="11" t="s">
        <v>44</v>
      </c>
    </row>
    <row r="38" spans="2:11" ht="13.5" thickBot="1">
      <c r="B38" s="12"/>
      <c r="C38" s="12"/>
      <c r="D38" s="12"/>
      <c r="E38" s="12"/>
      <c r="F38" s="12"/>
      <c r="G38" s="12"/>
      <c r="H38" s="12"/>
      <c r="I38" s="12"/>
      <c r="J38" s="12"/>
      <c r="K38" s="12"/>
    </row>
    <row r="39" spans="2:11" ht="12.75">
      <c r="B39" s="13"/>
      <c r="C39" s="14" t="s">
        <v>7</v>
      </c>
      <c r="D39" s="14" t="s">
        <v>46</v>
      </c>
      <c r="E39" s="14" t="s">
        <v>27</v>
      </c>
      <c r="F39" s="14" t="s">
        <v>65</v>
      </c>
      <c r="G39" s="92" t="s">
        <v>21</v>
      </c>
      <c r="H39" s="93"/>
      <c r="I39" s="93"/>
      <c r="J39" s="93"/>
      <c r="K39" s="94"/>
    </row>
    <row r="40" spans="2:11" ht="12.75">
      <c r="B40" s="15" t="s">
        <v>26</v>
      </c>
      <c r="C40" s="16"/>
      <c r="D40" s="17">
        <v>23000</v>
      </c>
      <c r="E40" s="17">
        <v>16500</v>
      </c>
      <c r="F40" s="17">
        <v>37600</v>
      </c>
      <c r="G40" s="105" t="s">
        <v>92</v>
      </c>
      <c r="H40" s="106"/>
      <c r="I40" s="106"/>
      <c r="J40" s="106"/>
      <c r="K40" s="107"/>
    </row>
    <row r="41" spans="2:11" ht="12.75">
      <c r="B41" s="15" t="s">
        <v>2</v>
      </c>
      <c r="C41" s="16"/>
      <c r="D41" s="89" t="s">
        <v>86</v>
      </c>
      <c r="E41" s="89" t="s">
        <v>87</v>
      </c>
      <c r="F41" s="89" t="s">
        <v>88</v>
      </c>
      <c r="G41" s="128"/>
      <c r="H41" s="129"/>
      <c r="I41" s="129"/>
      <c r="J41" s="129"/>
      <c r="K41" s="130"/>
    </row>
    <row r="42" spans="2:11" ht="87" customHeight="1">
      <c r="B42" s="20" t="s">
        <v>3</v>
      </c>
      <c r="C42" s="16"/>
      <c r="D42" s="78" t="s">
        <v>34</v>
      </c>
      <c r="E42" s="88" t="s">
        <v>47</v>
      </c>
      <c r="F42" s="79" t="s">
        <v>25</v>
      </c>
      <c r="G42" s="4" t="s">
        <v>71</v>
      </c>
      <c r="H42" s="1"/>
      <c r="I42" s="1"/>
      <c r="J42" s="1"/>
      <c r="K42" s="1"/>
    </row>
    <row r="43" spans="2:11" ht="12.75">
      <c r="B43" s="15" t="s">
        <v>8</v>
      </c>
      <c r="C43" s="16"/>
      <c r="D43" s="80">
        <v>0</v>
      </c>
      <c r="E43" s="80">
        <v>0</v>
      </c>
      <c r="F43" s="80">
        <v>0.05</v>
      </c>
      <c r="G43" s="125"/>
      <c r="H43" s="126"/>
      <c r="I43" s="126"/>
      <c r="J43" s="126"/>
      <c r="K43" s="127"/>
    </row>
    <row r="44" spans="2:11" ht="12.75">
      <c r="B44" s="15" t="s">
        <v>23</v>
      </c>
      <c r="C44" s="16"/>
      <c r="D44" s="81">
        <f>D40*D43</f>
        <v>0</v>
      </c>
      <c r="E44" s="81">
        <f>E40*E43</f>
        <v>0</v>
      </c>
      <c r="F44" s="81">
        <f>F40*F43</f>
        <v>1880</v>
      </c>
      <c r="G44" s="112"/>
      <c r="H44" s="113"/>
      <c r="I44" s="113"/>
      <c r="J44" s="113"/>
      <c r="K44" s="114"/>
    </row>
    <row r="45" spans="2:11" ht="14.25" customHeight="1">
      <c r="B45" s="15" t="s">
        <v>24</v>
      </c>
      <c r="C45" s="16"/>
      <c r="D45" s="17">
        <f>D40+D44</f>
        <v>23000</v>
      </c>
      <c r="E45" s="17">
        <f>E40+E44</f>
        <v>16500</v>
      </c>
      <c r="F45" s="17">
        <f>F40+F44</f>
        <v>39480</v>
      </c>
      <c r="G45" s="112"/>
      <c r="H45" s="113"/>
      <c r="I45" s="113"/>
      <c r="J45" s="113"/>
      <c r="K45" s="114"/>
    </row>
    <row r="46" spans="2:11" ht="27" customHeight="1">
      <c r="B46" s="47" t="s">
        <v>53</v>
      </c>
      <c r="C46" s="42"/>
      <c r="D46" s="48">
        <f>D45/D50</f>
        <v>1703.7037037037037</v>
      </c>
      <c r="E46" s="48">
        <f>E45/E50</f>
        <v>1853.9325842696628</v>
      </c>
      <c r="F46" s="48">
        <f>F45/F50</f>
        <v>2111.2299465240644</v>
      </c>
      <c r="G46" s="115"/>
      <c r="H46" s="116"/>
      <c r="I46" s="116"/>
      <c r="J46" s="116"/>
      <c r="K46" s="117"/>
    </row>
    <row r="47" spans="2:11" ht="12.75" customHeight="1">
      <c r="B47" s="43" t="s">
        <v>48</v>
      </c>
      <c r="C47" s="44" t="s">
        <v>49</v>
      </c>
      <c r="D47" s="45" t="s">
        <v>49</v>
      </c>
      <c r="E47" s="45" t="s">
        <v>57</v>
      </c>
      <c r="F47" s="45" t="s">
        <v>49</v>
      </c>
      <c r="G47" s="99" t="s">
        <v>61</v>
      </c>
      <c r="H47" s="100"/>
      <c r="I47" s="100"/>
      <c r="J47" s="100"/>
      <c r="K47" s="101"/>
    </row>
    <row r="48" spans="2:11" ht="13.5" customHeight="1">
      <c r="B48" s="22" t="s">
        <v>9</v>
      </c>
      <c r="C48" s="42"/>
      <c r="D48" s="46" t="s">
        <v>11</v>
      </c>
      <c r="E48" s="46" t="s">
        <v>10</v>
      </c>
      <c r="F48" s="46" t="s">
        <v>11</v>
      </c>
      <c r="G48" s="102"/>
      <c r="H48" s="103"/>
      <c r="I48" s="103"/>
      <c r="J48" s="103"/>
      <c r="K48" s="104"/>
    </row>
    <row r="49" spans="2:11" ht="13.5" customHeight="1">
      <c r="B49" s="22" t="s">
        <v>12</v>
      </c>
      <c r="C49" s="16"/>
      <c r="D49" s="49">
        <v>0</v>
      </c>
      <c r="E49" s="49">
        <v>0.1</v>
      </c>
      <c r="F49" s="49">
        <v>0</v>
      </c>
      <c r="G49" s="50"/>
      <c r="H49" s="51"/>
      <c r="I49" s="51"/>
      <c r="J49" s="51"/>
      <c r="K49" s="52"/>
    </row>
    <row r="50" spans="2:11" ht="12.75">
      <c r="B50" s="75" t="s">
        <v>50</v>
      </c>
      <c r="C50" s="18">
        <v>12.5</v>
      </c>
      <c r="D50" s="18">
        <v>13.5</v>
      </c>
      <c r="E50" s="18">
        <v>8.9</v>
      </c>
      <c r="F50" s="18">
        <v>18.7</v>
      </c>
      <c r="G50" s="99" t="s">
        <v>62</v>
      </c>
      <c r="H50" s="100"/>
      <c r="I50" s="100"/>
      <c r="J50" s="100"/>
      <c r="K50" s="101"/>
    </row>
    <row r="51" spans="2:11" ht="12.75">
      <c r="B51" s="22" t="s">
        <v>9</v>
      </c>
      <c r="C51" s="23"/>
      <c r="D51" s="24" t="s">
        <v>51</v>
      </c>
      <c r="E51" s="24" t="s">
        <v>10</v>
      </c>
      <c r="F51" s="24" t="s">
        <v>22</v>
      </c>
      <c r="G51" s="102"/>
      <c r="H51" s="103"/>
      <c r="I51" s="103"/>
      <c r="J51" s="103"/>
      <c r="K51" s="104"/>
    </row>
    <row r="52" spans="2:11" ht="12.75">
      <c r="B52" s="22" t="s">
        <v>12</v>
      </c>
      <c r="C52" s="23"/>
      <c r="D52" s="25">
        <v>0</v>
      </c>
      <c r="E52" s="25">
        <v>0.05</v>
      </c>
      <c r="F52" s="25">
        <v>-0.05</v>
      </c>
      <c r="G52" s="7"/>
      <c r="H52" s="5"/>
      <c r="I52" s="5"/>
      <c r="J52" s="5"/>
      <c r="K52" s="6"/>
    </row>
    <row r="53" spans="2:11" ht="12.75">
      <c r="B53" s="15" t="s">
        <v>45</v>
      </c>
      <c r="C53" s="73" t="s">
        <v>59</v>
      </c>
      <c r="D53" s="73" t="s">
        <v>52</v>
      </c>
      <c r="E53" s="73" t="s">
        <v>58</v>
      </c>
      <c r="F53" s="87" t="s">
        <v>59</v>
      </c>
      <c r="G53" s="119" t="s">
        <v>60</v>
      </c>
      <c r="H53" s="120"/>
      <c r="I53" s="120"/>
      <c r="J53" s="120"/>
      <c r="K53" s="121"/>
    </row>
    <row r="54" spans="2:11" ht="12.75">
      <c r="B54" s="22" t="s">
        <v>9</v>
      </c>
      <c r="C54" s="23"/>
      <c r="D54" s="26" t="s">
        <v>10</v>
      </c>
      <c r="E54" s="24" t="s">
        <v>22</v>
      </c>
      <c r="F54" s="24" t="s">
        <v>11</v>
      </c>
      <c r="G54" s="122"/>
      <c r="H54" s="123"/>
      <c r="I54" s="123"/>
      <c r="J54" s="123"/>
      <c r="K54" s="124"/>
    </row>
    <row r="55" spans="2:11" ht="12.75">
      <c r="B55" s="22" t="s">
        <v>12</v>
      </c>
      <c r="C55" s="23"/>
      <c r="D55" s="25">
        <v>0.15</v>
      </c>
      <c r="E55" s="25">
        <v>-0.05</v>
      </c>
      <c r="F55" s="25">
        <v>0</v>
      </c>
      <c r="G55" s="7"/>
      <c r="H55" s="5"/>
      <c r="I55" s="5"/>
      <c r="J55" s="5"/>
      <c r="K55" s="6"/>
    </row>
    <row r="56" spans="2:11" ht="12.75">
      <c r="B56" s="22" t="s">
        <v>13</v>
      </c>
      <c r="C56" s="23"/>
      <c r="D56" s="25">
        <f>D49+D52+D55</f>
        <v>0.15</v>
      </c>
      <c r="E56" s="25">
        <f>E49+E52+E55</f>
        <v>0.10000000000000002</v>
      </c>
      <c r="F56" s="25">
        <f>F49+F52+F55</f>
        <v>-0.05</v>
      </c>
      <c r="G56" s="112"/>
      <c r="H56" s="113"/>
      <c r="I56" s="113"/>
      <c r="J56" s="113"/>
      <c r="K56" s="114"/>
    </row>
    <row r="57" spans="2:11" ht="12.75">
      <c r="B57" s="22" t="s">
        <v>54</v>
      </c>
      <c r="C57" s="23"/>
      <c r="D57" s="33">
        <f>D46*D56</f>
        <v>255.55555555555554</v>
      </c>
      <c r="E57" s="33">
        <f>E46*E56</f>
        <v>185.39325842696633</v>
      </c>
      <c r="F57" s="33">
        <f>F46*F56</f>
        <v>-105.56149732620322</v>
      </c>
      <c r="G57" s="112"/>
      <c r="H57" s="113"/>
      <c r="I57" s="113"/>
      <c r="J57" s="113"/>
      <c r="K57" s="114"/>
    </row>
    <row r="58" spans="2:11" ht="12.75">
      <c r="B58" s="75" t="s">
        <v>55</v>
      </c>
      <c r="C58" s="16"/>
      <c r="D58" s="17">
        <f>D46+D57</f>
        <v>1959.2592592592591</v>
      </c>
      <c r="E58" s="17">
        <f>E46+E57</f>
        <v>2039.325842696629</v>
      </c>
      <c r="F58" s="17">
        <f>F46+F57</f>
        <v>2005.6684491978613</v>
      </c>
      <c r="G58" s="115"/>
      <c r="H58" s="116"/>
      <c r="I58" s="116"/>
      <c r="J58" s="116"/>
      <c r="K58" s="117"/>
    </row>
    <row r="59" spans="2:11" ht="12.75">
      <c r="B59" s="90" t="s">
        <v>14</v>
      </c>
      <c r="C59" s="91"/>
      <c r="D59" s="80">
        <f>ABS(D43)+ABS(D49)+ABS(D52)+ABS(D55)</f>
        <v>0.15</v>
      </c>
      <c r="E59" s="80">
        <f>ABS(E43)+ABS(E49)+ABS(E52)+ABS(E55)</f>
        <v>0.2</v>
      </c>
      <c r="F59" s="80">
        <f>ABS(F43)+ABS(F49)+ABS(F52)+ABS(F55)</f>
        <v>0.1</v>
      </c>
      <c r="G59" s="18" t="s">
        <v>15</v>
      </c>
      <c r="H59" s="18"/>
      <c r="I59" s="18"/>
      <c r="J59" s="18"/>
      <c r="K59" s="19"/>
    </row>
    <row r="60" spans="2:11" ht="12.75">
      <c r="B60" s="15" t="s">
        <v>16</v>
      </c>
      <c r="C60" s="16"/>
      <c r="D60" s="18">
        <v>0.3</v>
      </c>
      <c r="E60" s="18">
        <v>0.2</v>
      </c>
      <c r="F60" s="18">
        <v>0.5</v>
      </c>
      <c r="G60" s="108" t="s">
        <v>66</v>
      </c>
      <c r="H60" s="109"/>
      <c r="I60" s="109"/>
      <c r="J60" s="109"/>
      <c r="K60" s="110"/>
    </row>
    <row r="61" spans="2:11" ht="15">
      <c r="B61" s="75" t="s">
        <v>56</v>
      </c>
      <c r="C61" s="16"/>
      <c r="D61" s="21">
        <f>D58*D60</f>
        <v>587.7777777777777</v>
      </c>
      <c r="E61" s="21">
        <f>E58*E60</f>
        <v>407.86516853932585</v>
      </c>
      <c r="F61" s="21">
        <f>F58*F60</f>
        <v>1002.8342245989306</v>
      </c>
      <c r="G61" s="111" t="s">
        <v>17</v>
      </c>
      <c r="H61" s="109"/>
      <c r="I61" s="109"/>
      <c r="J61" s="109"/>
      <c r="K61" s="110"/>
    </row>
    <row r="62" spans="2:11" ht="15.75" thickBot="1">
      <c r="B62" s="27" t="s">
        <v>72</v>
      </c>
      <c r="C62" s="28">
        <f>D61+E61+F61</f>
        <v>1998.477170916034</v>
      </c>
      <c r="D62" s="29"/>
      <c r="E62" s="29"/>
      <c r="F62" s="29"/>
      <c r="G62" s="30" t="s">
        <v>18</v>
      </c>
      <c r="H62" s="30"/>
      <c r="I62" s="30"/>
      <c r="J62" s="30"/>
      <c r="K62" s="31"/>
    </row>
    <row r="64" ht="12.75">
      <c r="B64" s="77" t="s">
        <v>83</v>
      </c>
    </row>
    <row r="65" ht="12.75">
      <c r="B65" s="82">
        <f>C50*C62</f>
        <v>24980.964636450426</v>
      </c>
    </row>
    <row r="67" ht="15">
      <c r="B67" s="32" t="s">
        <v>80</v>
      </c>
    </row>
    <row r="68" ht="15">
      <c r="B68" s="32"/>
    </row>
    <row r="69" spans="1:3" ht="12.75">
      <c r="A69" s="55"/>
      <c r="B69" s="56" t="s">
        <v>81</v>
      </c>
      <c r="C69" s="55"/>
    </row>
    <row r="70" spans="1:3" ht="12.75">
      <c r="A70" s="55"/>
      <c r="B70" s="56"/>
      <c r="C70" s="55"/>
    </row>
    <row r="71" spans="1:3" ht="12.75">
      <c r="A71" s="55"/>
      <c r="B71" s="56" t="s">
        <v>84</v>
      </c>
      <c r="C71" s="55"/>
    </row>
    <row r="72" spans="1:3" ht="12.75">
      <c r="A72" s="55"/>
      <c r="B72" s="70" t="s">
        <v>82</v>
      </c>
      <c r="C72" s="83">
        <v>500</v>
      </c>
    </row>
    <row r="73" spans="1:3" ht="12.75">
      <c r="A73" s="55"/>
      <c r="B73" s="70" t="s">
        <v>77</v>
      </c>
      <c r="C73" s="83">
        <v>1000</v>
      </c>
    </row>
    <row r="74" spans="1:3" ht="12.75">
      <c r="A74" s="55"/>
      <c r="B74" s="70" t="s">
        <v>78</v>
      </c>
      <c r="C74" s="83">
        <v>1100</v>
      </c>
    </row>
    <row r="75" spans="1:3" ht="13.5" thickBot="1">
      <c r="A75" s="55"/>
      <c r="B75" s="71" t="s">
        <v>79</v>
      </c>
      <c r="C75" s="84">
        <v>1300</v>
      </c>
    </row>
    <row r="76" spans="1:3" ht="12.75">
      <c r="A76" s="55"/>
      <c r="B76" s="57" t="s">
        <v>30</v>
      </c>
      <c r="C76" s="85">
        <f>AVERAGE(C72:C75)</f>
        <v>975</v>
      </c>
    </row>
    <row r="77" spans="1:3" ht="13.5" thickBot="1">
      <c r="A77" s="55"/>
      <c r="B77" s="58" t="s">
        <v>31</v>
      </c>
      <c r="C77" s="86">
        <f>MEDIAN(C72:C75)</f>
        <v>1050</v>
      </c>
    </row>
    <row r="78" ht="15">
      <c r="C78" s="32"/>
    </row>
    <row r="79" spans="2:3" ht="15">
      <c r="B79" s="77" t="s">
        <v>85</v>
      </c>
      <c r="C79" s="32"/>
    </row>
    <row r="81" ht="12.75">
      <c r="B81" s="72" t="s">
        <v>32</v>
      </c>
    </row>
    <row r="82" ht="12.75">
      <c r="B82" s="74" t="s">
        <v>63</v>
      </c>
    </row>
    <row r="83" ht="12.75">
      <c r="C83" s="53"/>
    </row>
    <row r="84" ht="12.75">
      <c r="B84" s="11" t="s">
        <v>28</v>
      </c>
    </row>
    <row r="85" ht="12.75">
      <c r="B85" s="77" t="s">
        <v>73</v>
      </c>
    </row>
    <row r="87" ht="12.75">
      <c r="B87" t="s">
        <v>75</v>
      </c>
    </row>
    <row r="89" ht="12.75">
      <c r="B89" s="77" t="s">
        <v>76</v>
      </c>
    </row>
  </sheetData>
  <sheetProtection/>
  <mergeCells count="31">
    <mergeCell ref="G61:K61"/>
    <mergeCell ref="G56:K58"/>
    <mergeCell ref="G55:K55"/>
    <mergeCell ref="B28:K28"/>
    <mergeCell ref="B35:K35"/>
    <mergeCell ref="G50:K51"/>
    <mergeCell ref="G53:K54"/>
    <mergeCell ref="G43:K46"/>
    <mergeCell ref="G41:K41"/>
    <mergeCell ref="G47:K48"/>
    <mergeCell ref="C16:G16"/>
    <mergeCell ref="C20:G20"/>
    <mergeCell ref="G40:K40"/>
    <mergeCell ref="C22:G22"/>
    <mergeCell ref="G60:K60"/>
    <mergeCell ref="C25:G25"/>
    <mergeCell ref="C10:G10"/>
    <mergeCell ref="C11:G11"/>
    <mergeCell ref="C12:G12"/>
    <mergeCell ref="C13:G13"/>
    <mergeCell ref="C14:G14"/>
    <mergeCell ref="C19:G19"/>
    <mergeCell ref="G52:K52"/>
    <mergeCell ref="C21:G21"/>
    <mergeCell ref="C15:G15"/>
    <mergeCell ref="G42:K42"/>
    <mergeCell ref="G39:K39"/>
    <mergeCell ref="C17:G17"/>
    <mergeCell ref="C18:G18"/>
    <mergeCell ref="C23:G23"/>
    <mergeCell ref="C24:G24"/>
  </mergeCells>
  <printOptions/>
  <pageMargins left="0.75" right="0.75" top="1" bottom="1" header="0.5" footer="0.5"/>
  <pageSetup horizontalDpi="600" verticalDpi="600" orientation="portrait" paperSize="9" r:id="rId1"/>
  <ignoredErrors>
    <ignoredError sqref="D41:F4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Kinnisvaraekspert Tartu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Elbrecht</dc:creator>
  <cp:keywords/>
  <dc:description/>
  <cp:lastModifiedBy>Ene Kolbre</cp:lastModifiedBy>
  <dcterms:created xsi:type="dcterms:W3CDTF">2010-05-21T05:12:58Z</dcterms:created>
  <dcterms:modified xsi:type="dcterms:W3CDTF">2012-11-13T17:00:58Z</dcterms:modified>
  <cp:category/>
  <cp:version/>
  <cp:contentType/>
  <cp:contentStatus/>
</cp:coreProperties>
</file>