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<sst xmlns="http://schemas.openxmlformats.org/spreadsheetml/2006/main" count="48" uniqueCount="38">
  <si>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Üürimäär hinataval objektil</t>
  </si>
  <si>
    <t>Üürimäär 1 korteri kohta</t>
  </si>
  <si>
    <t>kr kuus kokku</t>
  </si>
  <si>
    <t>kr/kuus</t>
  </si>
  <si>
    <t>Turul</t>
  </si>
  <si>
    <t>5100-5500</t>
  </si>
  <si>
    <t xml:space="preserve">Valime </t>
  </si>
  <si>
    <t>Vakants tegelik</t>
  </si>
  <si>
    <t>8-9%</t>
  </si>
  <si>
    <t>Tegevuskulud</t>
  </si>
  <si>
    <t>Tegevuskulud 1m2 kohta</t>
  </si>
  <si>
    <t>kr/kuus/m2</t>
  </si>
  <si>
    <t>Suletud netopind</t>
  </si>
  <si>
    <t>m2</t>
  </si>
  <si>
    <t>Korterite arv</t>
  </si>
  <si>
    <t>Välja üüritud</t>
  </si>
  <si>
    <t xml:space="preserve">10 kuni11 </t>
  </si>
  <si>
    <t>PGI</t>
  </si>
  <si>
    <t>Vakants</t>
  </si>
  <si>
    <t>EGI</t>
  </si>
  <si>
    <t>THI 1-2 aasta</t>
  </si>
  <si>
    <t>NOI</t>
  </si>
  <si>
    <t>Kap.määr praegu</t>
  </si>
  <si>
    <t>kap.määr 3.a. pärast</t>
  </si>
  <si>
    <t>1.a.</t>
  </si>
  <si>
    <t>2.a.</t>
  </si>
  <si>
    <t>3.a.</t>
  </si>
  <si>
    <t>4.a.</t>
  </si>
  <si>
    <t>THI alates  3 a. ja edasi  aasta</t>
  </si>
  <si>
    <t xml:space="preserve">Disk. määr </t>
  </si>
  <si>
    <t>3.a.CF+lõpetav CF</t>
  </si>
  <si>
    <t>Lõpetav CF</t>
  </si>
  <si>
    <t>Turuväärtus 3.a.lõpus</t>
  </si>
  <si>
    <t>Müügikulu</t>
  </si>
  <si>
    <t>Puhas müügitulu</t>
  </si>
  <si>
    <t>Turuväärtus diskont. CF meetodil</t>
  </si>
  <si>
    <t>ehk</t>
  </si>
  <si>
    <t>47,7 mln kr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</si>
</sst>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5" fillId="0" borderId="0" xfId="0" applyFont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5"/>
  <sheetViews>
    <sheetView tabSelected="1" zoomScalePageLayoutView="0" workbookViewId="0" topLeftCell="A8">
      <selection activeCell="I28" sqref="I28"/>
    </sheetView>
  </sheetViews>
  <sheetFormatPr defaultColWidth="9.140625" defaultRowHeight="15"/>
  <cols>
    <col min="5" max="5" width="11.28125" style="0" customWidth="1"/>
    <col min="6" max="6" width="14.7109375" style="0" bestFit="1" customWidth="1"/>
  </cols>
  <sheetData>
    <row r="3" spans="2:11" ht="15">
      <c r="B3" t="s">
        <v>0</v>
      </c>
      <c r="E3">
        <v>343400</v>
      </c>
      <c r="F3" t="s">
        <v>2</v>
      </c>
      <c r="H3" t="s">
        <v>12</v>
      </c>
      <c r="J3">
        <v>4210</v>
      </c>
      <c r="K3" t="s">
        <v>13</v>
      </c>
    </row>
    <row r="4" spans="2:10" ht="15">
      <c r="B4" t="s">
        <v>1</v>
      </c>
      <c r="E4">
        <f>E3/68</f>
        <v>5050</v>
      </c>
      <c r="F4" t="s">
        <v>3</v>
      </c>
      <c r="H4" t="s">
        <v>14</v>
      </c>
      <c r="J4">
        <v>76</v>
      </c>
    </row>
    <row r="5" spans="2:10" ht="15">
      <c r="B5" t="s">
        <v>4</v>
      </c>
      <c r="E5" t="s">
        <v>5</v>
      </c>
      <c r="F5" t="s">
        <v>3</v>
      </c>
      <c r="H5" t="s">
        <v>15</v>
      </c>
      <c r="J5">
        <v>68</v>
      </c>
    </row>
    <row r="6" spans="2:10" ht="15">
      <c r="B6" t="s">
        <v>6</v>
      </c>
      <c r="E6">
        <v>5100</v>
      </c>
      <c r="F6" t="s">
        <v>3</v>
      </c>
      <c r="H6" t="s">
        <v>20</v>
      </c>
      <c r="J6" s="3">
        <v>0.02</v>
      </c>
    </row>
    <row r="7" spans="2:10" ht="15">
      <c r="B7" t="s">
        <v>7</v>
      </c>
      <c r="E7" s="1">
        <f>8/76</f>
        <v>0.10526315789473684</v>
      </c>
      <c r="F7" s="2">
        <v>0.105</v>
      </c>
      <c r="H7" t="s">
        <v>28</v>
      </c>
      <c r="J7" s="3">
        <v>0.04</v>
      </c>
    </row>
    <row r="8" spans="2:10" ht="15">
      <c r="B8" t="s">
        <v>4</v>
      </c>
      <c r="E8" t="s">
        <v>8</v>
      </c>
      <c r="H8" t="s">
        <v>29</v>
      </c>
      <c r="J8" s="3">
        <v>0.1</v>
      </c>
    </row>
    <row r="9" spans="2:10" ht="15">
      <c r="B9" t="s">
        <v>6</v>
      </c>
      <c r="E9" s="3">
        <v>0.09</v>
      </c>
      <c r="H9" t="s">
        <v>22</v>
      </c>
      <c r="J9" s="3">
        <v>0.09</v>
      </c>
    </row>
    <row r="10" spans="2:10" ht="15.75">
      <c r="B10" t="s">
        <v>9</v>
      </c>
      <c r="E10" s="4">
        <v>37740</v>
      </c>
      <c r="F10" t="s">
        <v>3</v>
      </c>
      <c r="H10" t="s">
        <v>23</v>
      </c>
      <c r="J10" s="3">
        <v>0.08</v>
      </c>
    </row>
    <row r="11" spans="2:6" ht="15">
      <c r="B11" t="s">
        <v>10</v>
      </c>
      <c r="E11" s="5">
        <f>E10/4210</f>
        <v>8.964370546318289</v>
      </c>
      <c r="F11" t="s">
        <v>11</v>
      </c>
    </row>
    <row r="12" spans="2:6" ht="15">
      <c r="B12" t="s">
        <v>4</v>
      </c>
      <c r="E12" s="6" t="s">
        <v>16</v>
      </c>
      <c r="F12" t="s">
        <v>11</v>
      </c>
    </row>
    <row r="13" spans="2:6" ht="15">
      <c r="B13" t="s">
        <v>6</v>
      </c>
      <c r="E13">
        <v>10</v>
      </c>
      <c r="F13" t="s">
        <v>11</v>
      </c>
    </row>
    <row r="17" spans="2:12" ht="15">
      <c r="B17" s="8"/>
      <c r="C17" s="8"/>
      <c r="D17" s="8" t="s">
        <v>24</v>
      </c>
      <c r="E17" s="8" t="s">
        <v>25</v>
      </c>
      <c r="F17" s="8" t="s">
        <v>26</v>
      </c>
      <c r="G17" s="8" t="s">
        <v>27</v>
      </c>
      <c r="I17" s="12" t="s">
        <v>31</v>
      </c>
      <c r="J17" s="13"/>
      <c r="K17" s="13"/>
      <c r="L17" s="8"/>
    </row>
    <row r="18" spans="2:12" ht="15">
      <c r="B18" s="8" t="s">
        <v>17</v>
      </c>
      <c r="C18" s="8"/>
      <c r="D18" s="8">
        <f>J4*E6*12</f>
        <v>4651200</v>
      </c>
      <c r="E18" s="8">
        <f>D18*1.02</f>
        <v>4744224</v>
      </c>
      <c r="F18" s="8">
        <f>E18*1.04</f>
        <v>4933992.96</v>
      </c>
      <c r="G18" s="8">
        <f>F18*1.04</f>
        <v>5131352.678400001</v>
      </c>
      <c r="I18" s="10" t="s">
        <v>32</v>
      </c>
      <c r="J18" s="11"/>
      <c r="K18" s="16"/>
      <c r="L18" s="8">
        <f>G22/0.08</f>
        <v>51402226.636800006</v>
      </c>
    </row>
    <row r="19" spans="2:12" ht="15">
      <c r="B19" s="8" t="s">
        <v>18</v>
      </c>
      <c r="C19" s="8"/>
      <c r="D19" s="8">
        <f>D18*0.09</f>
        <v>418608</v>
      </c>
      <c r="E19" s="9">
        <f>E18*0.09</f>
        <v>426980.16</v>
      </c>
      <c r="F19" s="9">
        <f>F18*0.09</f>
        <v>444059.3664</v>
      </c>
      <c r="G19" s="9">
        <f>G18*0.09</f>
        <v>461821.74105600006</v>
      </c>
      <c r="I19" s="14" t="s">
        <v>33</v>
      </c>
      <c r="J19" s="15"/>
      <c r="K19" s="15"/>
      <c r="L19" s="8">
        <f>L18*0.01</f>
        <v>514022.26636800007</v>
      </c>
    </row>
    <row r="20" spans="2:12" ht="15">
      <c r="B20" s="8" t="s">
        <v>19</v>
      </c>
      <c r="C20" s="8"/>
      <c r="D20" s="8">
        <f>D18-D19</f>
        <v>4232592</v>
      </c>
      <c r="E20" s="9">
        <f>E18-E19</f>
        <v>4317243.84</v>
      </c>
      <c r="F20" s="9">
        <f>F18-F19</f>
        <v>4489933.5936</v>
      </c>
      <c r="G20" s="9">
        <f>G18-G19</f>
        <v>4669530.937344001</v>
      </c>
      <c r="I20" s="10" t="s">
        <v>34</v>
      </c>
      <c r="J20" s="11"/>
      <c r="K20" s="16"/>
      <c r="L20" s="8">
        <f>L18-L19</f>
        <v>50888204.370432004</v>
      </c>
    </row>
    <row r="21" spans="2:7" ht="15">
      <c r="B21" s="8" t="s">
        <v>9</v>
      </c>
      <c r="C21" s="8"/>
      <c r="D21" s="8">
        <f>J3*E13*12</f>
        <v>505200</v>
      </c>
      <c r="E21" s="8">
        <f>D21*1.02</f>
        <v>515304</v>
      </c>
      <c r="F21" s="9">
        <f>E21*1.04</f>
        <v>535916.16</v>
      </c>
      <c r="G21" s="8">
        <f>F21*1.04</f>
        <v>557352.8064</v>
      </c>
    </row>
    <row r="22" spans="2:7" ht="15">
      <c r="B22" s="8" t="s">
        <v>21</v>
      </c>
      <c r="C22" s="8"/>
      <c r="D22" s="8">
        <f>D20-D21</f>
        <v>3727392</v>
      </c>
      <c r="E22" s="9">
        <f>E20-E21</f>
        <v>3801939.84</v>
      </c>
      <c r="F22" s="9">
        <f>F20-F21</f>
        <v>3954017.4336</v>
      </c>
      <c r="G22" s="9">
        <f>G20-G21</f>
        <v>4112178.1309440006</v>
      </c>
    </row>
    <row r="23" spans="2:6" ht="15">
      <c r="B23" s="10" t="s">
        <v>30</v>
      </c>
      <c r="C23" s="11"/>
      <c r="D23" s="11"/>
      <c r="E23" s="11"/>
      <c r="F23" s="9">
        <f>L20+F22</f>
        <v>54842221.804032005</v>
      </c>
    </row>
    <row r="25" spans="2:8" ht="15">
      <c r="B25" t="s">
        <v>35</v>
      </c>
      <c r="F25" s="7">
        <f>NPV(10%,D22,E22,F23)</f>
        <v>47734410.17883696</v>
      </c>
      <c r="G25" t="s">
        <v>36</v>
      </c>
      <c r="H25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Tallinna Tehnikaülikool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2009-11-16T11:37:40Z</dcterms:created>
  <dcterms:modified xsi:type="dcterms:W3CDTF">2009-12-12T09:18:20Z</dcterms:modified>
  <cp:category/>
  <cp:version/>
  <cp:contentType/>
  <cp:contentStatus/>
</cp:coreProperties>
</file>