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activeTab="0"/>
  </bookViews>
  <sheets>
    <sheet name="Lahend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Eduard</author>
  </authors>
  <commentList>
    <comment ref="F41" authorId="0">
      <text>
        <r>
          <rPr>
            <b/>
            <sz val="9"/>
            <rFont val="Tahoma"/>
            <family val="0"/>
          </rPr>
          <t>Kommentaar:</t>
        </r>
        <r>
          <rPr>
            <sz val="9"/>
            <rFont val="Tahoma"/>
            <family val="0"/>
          </rPr>
          <t xml:space="preserve">
15. võrdlusobjekt osteti eraisiku poolt, kes pidi täiendavalt kandma kinnistul asunud amortiseerunud hoone lammutamisega seotud kulud (2 000 eurot koos käibemaksuga) - seega kujunes ostja jaoks tehingu hinnaks 64 000 + 2000 = 66 000 EUR.</t>
        </r>
      </text>
    </comment>
    <comment ref="D41" authorId="0">
      <text>
        <r>
          <rPr>
            <b/>
            <sz val="9"/>
            <rFont val="Tahoma"/>
            <family val="0"/>
          </rPr>
          <t>Kommentaar:</t>
        </r>
        <r>
          <rPr>
            <sz val="9"/>
            <rFont val="Tahoma"/>
            <family val="0"/>
          </rPr>
          <t xml:space="preserve">
Tehingu hind sisaldas küll käibemaksu, ent ostjaks oli eraisik, kelle jaoks kujunes antud tehingu hind lõpp-hinnaks. Seetõttu on ka hindamisel aluseks tehingu hind koos käibemaksuga.</t>
        </r>
      </text>
    </comment>
  </commentList>
</comments>
</file>

<file path=xl/sharedStrings.xml><?xml version="1.0" encoding="utf-8"?>
<sst xmlns="http://schemas.openxmlformats.org/spreadsheetml/2006/main" count="107" uniqueCount="83">
  <si>
    <t>Võrdlusobjektide valik</t>
  </si>
  <si>
    <t>Nr</t>
  </si>
  <si>
    <t>Tehingu aeg</t>
  </si>
  <si>
    <t>Kommentaar</t>
  </si>
  <si>
    <t>Võrdlusühiku valik</t>
  </si>
  <si>
    <t>Võrdluselementide valik</t>
  </si>
  <si>
    <t>Võrdluselementideks on tulenevalt hinnatava objekti iseloomust esitatud algandmete põhjal valitud:</t>
  </si>
  <si>
    <t>Hinnatav objekt</t>
  </si>
  <si>
    <t>Ajaline kohandus, %</t>
  </si>
  <si>
    <t>Võrdlus</t>
  </si>
  <si>
    <t>halvem</t>
  </si>
  <si>
    <t>sama</t>
  </si>
  <si>
    <t>Kohandus</t>
  </si>
  <si>
    <t>Summaarne kohandus, %</t>
  </si>
  <si>
    <t>Kohanduste absoluutväärtuste summa</t>
  </si>
  <si>
    <t>Kohanduste absoluutväärtuste summa on leitud kõikide kohanduste (sh. ajalise kohanduse) absoluutväärtuste summana</t>
  </si>
  <si>
    <t>Kaalud</t>
  </si>
  <si>
    <t>Kohandamisel kasutatakse kaalutud keskmist, kuna võrreldes aritmeetilise keskmisega annab see täpsema tulemuse (võimalik on parandada kohandamisel tekkivat ebatäpsust).</t>
  </si>
  <si>
    <t>Kaalutud keskmise kohandatud tehingu hinna leidmiseks liidame kokku kaalutud tehingu hinnad</t>
  </si>
  <si>
    <t>Parim kasutus</t>
  </si>
  <si>
    <t xml:space="preserve">Teisi parameetreid ei ole võrdluselementidena vaadeldud, kuna vastavalt lähteandmetele ei oma need turuväärtuse kujunemisel tähtsust. </t>
  </si>
  <si>
    <t>Kommentaarid ja selgitused</t>
  </si>
  <si>
    <t>parem</t>
  </si>
  <si>
    <t>Ajaline kohandus, EUR</t>
  </si>
  <si>
    <t>Ajaldatud tehingu hind, EUR</t>
  </si>
  <si>
    <t>turusituatsioon on muutunud - vahepealse aja jooksul on hinnad kasvanud keskmiselt 5%</t>
  </si>
  <si>
    <t>Tehingu hind, EUR</t>
  </si>
  <si>
    <t>Võrdlusobjekt nr.  7</t>
  </si>
  <si>
    <t>Kommentaarid</t>
  </si>
  <si>
    <t>Võrdlustehinguks mittesobivuse põhjendus</t>
  </si>
  <si>
    <t>Alljärgnevas tabelis on toodud võrdlustehingute valiku põhjendused:</t>
  </si>
  <si>
    <t>turusituatsioon on küll mõnevõrra muutunud, ent kohandamise jaoks vajadus käesoleva hinnangu täpsust arvestades, puudub</t>
  </si>
  <si>
    <t>-</t>
  </si>
  <si>
    <t>tegemist ei ole vaba turu tingimustes müüdud kinnistuga</t>
  </si>
  <si>
    <t>2) Kinnistu pindala</t>
  </si>
  <si>
    <t>Turuväärtuse leidmine, NB! Väärtuse kuupäevaks on 01.11.12</t>
  </si>
  <si>
    <t>Võrdlusobjekt nr. 4</t>
  </si>
  <si>
    <t>turusituatsioon on sama väärtuse kuupäevaga</t>
  </si>
  <si>
    <t>samaväärne</t>
  </si>
  <si>
    <t>ajaliselt liiga vana tehing</t>
  </si>
  <si>
    <t>puudub info hüpoteegiga seotud laenukohustuse kohta</t>
  </si>
  <si>
    <t>Kuivõrd üksikelamukruntide puhul on väga oluliseks väärtust mõjutavaks teguriks  kinnistu pindala ning turul levinud võrdlusühikuks antud turusektoris on EUR/m2, siis on võrdlusühikuks valitud tehingu hind taandatuna kinnistu pindalale.</t>
  </si>
  <si>
    <t>1) Linnaosa</t>
  </si>
  <si>
    <t>3) Liitumised tehnovõrkudega</t>
  </si>
  <si>
    <t>3) Kehtiva detailplaneeringu olemasolu</t>
  </si>
  <si>
    <t>Linnaosa</t>
  </si>
  <si>
    <t>Ajaldatud tehingu hind EUR/m2</t>
  </si>
  <si>
    <t>Kinnistu pindala, m2</t>
  </si>
  <si>
    <t>Liitumised tehnovõrkudega</t>
  </si>
  <si>
    <t>Kehtiv detailplaneering</t>
  </si>
  <si>
    <t>olemas</t>
  </si>
  <si>
    <t>puuduvad</t>
  </si>
  <si>
    <t>Järve</t>
  </si>
  <si>
    <t>Järve linnaosa hoonestamata elamumaa hinnatasemed on keskmiselt 10% võrra madalamad kui Jõe linnaosas ning keskmiselt 5% võrra kõrgemad kui Tiigi linnaosas.</t>
  </si>
  <si>
    <t>Hindamisel arvestatakse mastaabiefekti põhimõtet - suurema pindalaga kinnistute pinnaühikule taandatud hinnad on madalamad kui väiksematel kinnistutel ja vastupidi.</t>
  </si>
  <si>
    <t>Ilma vee, kanalisatsiooni ja elektritrassidega liitumislepinguteta kruntide hinnad on keskmiselt ca 15% võrra madalamad kui kinnistud, milledel eelnimetatud liitumislepingud on olemas.</t>
  </si>
  <si>
    <t>Juhul, kui kinnistul on olemas kehtiv detailplaneering, siis tõstab see kinnistu turuväärtust 5%.</t>
  </si>
  <si>
    <t>väiksem</t>
  </si>
  <si>
    <t>Summaarne kohandus, EUR/m2</t>
  </si>
  <si>
    <t>Kohandatud tehingu hind, EUR/m2</t>
  </si>
  <si>
    <t>Kaalutud tehingu hinnad, EUR/m2</t>
  </si>
  <si>
    <t>Tiigi</t>
  </si>
  <si>
    <t>Võrdlusobjekt nr. 15</t>
  </si>
  <si>
    <t>suurem</t>
  </si>
  <si>
    <t>Jõe</t>
  </si>
  <si>
    <t>puudub</t>
  </si>
  <si>
    <t>Seega on hinnatava objekti turuväärtus väärtuse kuupäeval: 43 982 eurot ehk ümardatult 44 000 eurot.</t>
  </si>
  <si>
    <t>Kaalude andmisel on suurim kaal antud 7. objektile, sest seda on kohandtud kõige vähem, väikseim kaal on antud 4. objektile, sest seda on kohandatud kõige enam.</t>
  </si>
  <si>
    <t>tegemist ei ole vaba turu tingimustes müüdud kinnistuga (ostja on erihuvidega isik)</t>
  </si>
  <si>
    <t>erinev objekt (tegemist on hoonestatud kinnistuga)</t>
  </si>
  <si>
    <t>erinev objekt (tegemist on üldmaa sihtotstarbega kinnistuga)</t>
  </si>
  <si>
    <t>tegemist ei ole tüüpilise turuosalise poolt ostetud kinnistuga (ostja ei ole tegutsenud piisavalt teadlikult)</t>
  </si>
  <si>
    <t>erinev objjekt (tegemist on korterelamukrundiga)</t>
  </si>
  <si>
    <t>Hoonestamata üksikelamukruntide hinnad on alates 2012.a. I kvartalist püsinud muutumatuna, 2011.a. III ja IV kvartali jooksul on üksikelamukruntide hinnad tõusnud kokku ca 5% - nimetatud hinnatõus on kuude lõikes olnud ühtlane.</t>
  </si>
  <si>
    <t xml:space="preserve">Kaalutud keskmine kohandatud tehingu hind, EUR/m2 </t>
  </si>
  <si>
    <t>Hinnatava objekti turuväärtus avaldub läbi hinnatava objekti pindala ja kaalutud keskmise kohandatud tehingu hinna korrutise:</t>
  </si>
  <si>
    <t>Hinnatud turuväärtus ei sisalda käibemaksu ning sellele ei lisandu käibemaksu.</t>
  </si>
  <si>
    <t>NB! Tegemist on vaid näitega ühest võimalikust lahenduskäigust!</t>
  </si>
  <si>
    <t>Kuna on teada, et maaturg on väiksema efektiivsusega, siis on käesoleva hindamise täpsus väiksem kui tüüpobjektidel.</t>
  </si>
  <si>
    <t>01.08.11</t>
  </si>
  <si>
    <t>01.12.11</t>
  </si>
  <si>
    <t>01.09.12</t>
  </si>
  <si>
    <t>Arvestades teadaolevat informatsiooni (objekt paikneb ühepereelamute piirkonnas, olemas on kehtiv detailplaneering, mis näeb kinnistule ühepereelamu ehitamise), on  hinnatava objekti parimaks kasutuseks üksikelamu krunt.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</si>
</sst>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00"/>
    <numFmt numFmtId="177" formatCode="#,##0.000000000"/>
    <numFmt numFmtId="178" formatCode="0.000000"/>
    <numFmt numFmtId="179" formatCode="#,##0.0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#,##0\ &quot;€&quot;"/>
    <numFmt numFmtId="184" formatCode="[$-425]d\.\ mmmm\ yyyy&quot;. a.&quot;"/>
    <numFmt numFmtId="185" formatCode="dd\.mm\.yy;@"/>
  </numFmts>
  <fonts count="5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1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8"/>
      <name val="Calibri"/>
      <family val="0"/>
    </font>
    <font>
      <sz val="11"/>
      <color indexed="13"/>
      <name val="Calibri"/>
      <family val="0"/>
    </font>
    <font>
      <sz val="11"/>
      <color indexed="16"/>
      <name val="Calibri"/>
      <family val="0"/>
    </font>
    <font>
      <b/>
      <sz val="11"/>
      <color indexed="8"/>
      <name val="Calibri"/>
      <family val="0"/>
    </font>
    <font>
      <b/>
      <sz val="18"/>
      <color indexed="18"/>
      <name val="Cambria"/>
      <family val="0"/>
    </font>
    <font>
      <sz val="11"/>
      <color indexed="10"/>
      <name val="Calibri"/>
      <family val="0"/>
    </font>
    <font>
      <b/>
      <u val="single"/>
      <sz val="11"/>
      <color indexed="8"/>
      <name val="Calibri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1" applyNumberFormat="0" applyAlignment="0" applyProtection="0"/>
    <xf numFmtId="0" fontId="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2" borderId="1" applyNumberFormat="0" applyAlignment="0" applyProtection="0"/>
    <xf numFmtId="0" fontId="43" fillId="32" borderId="6" applyNumberFormat="0" applyAlignment="0" applyProtection="0"/>
    <xf numFmtId="0" fontId="12" fillId="0" borderId="7" applyNumberFormat="0" applyFill="0" applyAlignment="0" applyProtection="0"/>
    <xf numFmtId="0" fontId="13" fillId="2" borderId="0" applyNumberFormat="0" applyBorder="0" applyAlignment="0" applyProtection="0"/>
    <xf numFmtId="0" fontId="1" fillId="3" borderId="8" applyNumberFormat="0" applyFont="0" applyAlignment="0" applyProtection="0"/>
    <xf numFmtId="0" fontId="14" fillId="2" borderId="9" applyNumberFormat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9" borderId="13" applyNumberFormat="0" applyAlignment="0" applyProtection="0"/>
    <xf numFmtId="0" fontId="15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49" fillId="40" borderId="15" applyNumberFormat="0" applyAlignment="0" applyProtection="0"/>
  </cellStyleXfs>
  <cellXfs count="125">
    <xf numFmtId="0" fontId="0" fillId="0" borderId="0" xfId="0" applyAlignment="1">
      <alignment/>
    </xf>
    <xf numFmtId="0" fontId="0" fillId="0" borderId="16" xfId="0" applyFill="1" applyBorder="1" applyAlignment="1">
      <alignment horizontal="left" vertical="center" wrapText="1"/>
    </xf>
    <xf numFmtId="0" fontId="0" fillId="41" borderId="17" xfId="0" applyFont="1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0" borderId="18" xfId="0" applyFill="1" applyBorder="1" applyAlignment="1">
      <alignment horizontal="left" vertical="center" wrapText="1"/>
    </xf>
    <xf numFmtId="0" fontId="0" fillId="41" borderId="17" xfId="0" applyFill="1" applyBorder="1" applyAlignment="1">
      <alignment horizontal="left"/>
    </xf>
    <xf numFmtId="0" fontId="0" fillId="0" borderId="19" xfId="0" applyFont="1" applyFill="1" applyBorder="1" applyAlignment="1">
      <alignment horizontal="left" vertical="center" wrapText="1"/>
    </xf>
    <xf numFmtId="0" fontId="0" fillId="41" borderId="20" xfId="0" applyFill="1" applyBorder="1" applyAlignment="1">
      <alignment horizontal="lef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23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2" borderId="24" xfId="0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 wrapText="1"/>
    </xf>
    <xf numFmtId="3" fontId="14" fillId="0" borderId="24" xfId="0" applyNumberFormat="1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5" fillId="2" borderId="24" xfId="0" applyFont="1" applyFill="1" applyBorder="1" applyAlignment="1">
      <alignment/>
    </xf>
    <xf numFmtId="0" fontId="25" fillId="0" borderId="24" xfId="0" applyFont="1" applyFill="1" applyBorder="1" applyAlignment="1">
      <alignment horizontal="center"/>
    </xf>
    <xf numFmtId="9" fontId="25" fillId="0" borderId="24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center" vertical="center"/>
    </xf>
    <xf numFmtId="9" fontId="0" fillId="0" borderId="24" xfId="0" applyNumberForma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14" fillId="0" borderId="0" xfId="0" applyFont="1" applyAlignment="1">
      <alignment/>
    </xf>
    <xf numFmtId="3" fontId="25" fillId="0" borderId="24" xfId="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wrapText="1"/>
    </xf>
    <xf numFmtId="17" fontId="21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right"/>
    </xf>
    <xf numFmtId="16" fontId="22" fillId="0" borderId="0" xfId="0" applyNumberFormat="1" applyFont="1" applyBorder="1" applyAlignment="1">
      <alignment horizontal="right" wrapText="1"/>
    </xf>
    <xf numFmtId="0" fontId="0" fillId="2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26" fillId="0" borderId="24" xfId="0" applyNumberFormat="1" applyFont="1" applyFill="1" applyBorder="1" applyAlignment="1">
      <alignment horizontal="center"/>
    </xf>
    <xf numFmtId="0" fontId="27" fillId="0" borderId="23" xfId="0" applyFont="1" applyFill="1" applyBorder="1" applyAlignment="1">
      <alignment wrapText="1"/>
    </xf>
    <xf numFmtId="3" fontId="27" fillId="0" borderId="24" xfId="0" applyNumberFormat="1" applyFont="1" applyFill="1" applyBorder="1" applyAlignment="1">
      <alignment/>
    </xf>
    <xf numFmtId="9" fontId="26" fillId="0" borderId="24" xfId="0" applyNumberFormat="1" applyFont="1" applyFill="1" applyBorder="1" applyAlignment="1">
      <alignment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justify" wrapText="1"/>
    </xf>
    <xf numFmtId="17" fontId="21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Fill="1" applyBorder="1" applyAlignment="1">
      <alignment/>
    </xf>
    <xf numFmtId="0" fontId="14" fillId="0" borderId="0" xfId="0" applyFont="1" applyAlignment="1">
      <alignment/>
    </xf>
    <xf numFmtId="0" fontId="31" fillId="0" borderId="0" xfId="0" applyFont="1" applyAlignment="1">
      <alignment/>
    </xf>
    <xf numFmtId="0" fontId="0" fillId="2" borderId="1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0" borderId="24" xfId="0" applyFont="1" applyFill="1" applyBorder="1" applyAlignment="1">
      <alignment/>
    </xf>
    <xf numFmtId="9" fontId="0" fillId="0" borderId="24" xfId="0" applyNumberFormat="1" applyFont="1" applyFill="1" applyBorder="1" applyAlignment="1">
      <alignment/>
    </xf>
    <xf numFmtId="9" fontId="25" fillId="0" borderId="24" xfId="0" applyNumberFormat="1" applyFont="1" applyFill="1" applyBorder="1" applyAlignment="1">
      <alignment horizontal="center"/>
    </xf>
    <xf numFmtId="9" fontId="25" fillId="0" borderId="24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183" fontId="0" fillId="0" borderId="0" xfId="0" applyNumberFormat="1" applyAlignment="1">
      <alignment horizontal="left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 vertical="center" wrapText="1"/>
    </xf>
    <xf numFmtId="185" fontId="0" fillId="0" borderId="24" xfId="0" applyNumberFormat="1" applyFont="1" applyFill="1" applyBorder="1" applyAlignment="1">
      <alignment horizontal="right"/>
    </xf>
    <xf numFmtId="0" fontId="23" fillId="0" borderId="32" xfId="0" applyFont="1" applyFill="1" applyBorder="1" applyAlignment="1">
      <alignment horizontal="left"/>
    </xf>
    <xf numFmtId="0" fontId="23" fillId="0" borderId="33" xfId="0" applyFont="1" applyFill="1" applyBorder="1" applyAlignment="1">
      <alignment horizontal="left"/>
    </xf>
    <xf numFmtId="0" fontId="23" fillId="0" borderId="34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0" fillId="0" borderId="36" xfId="0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8" fillId="0" borderId="22" xfId="0" applyFont="1" applyFill="1" applyBorder="1" applyAlignment="1">
      <alignment horizontal="left" vertical="center"/>
    </xf>
    <xf numFmtId="0" fontId="28" fillId="0" borderId="38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/>
    </xf>
    <xf numFmtId="0" fontId="21" fillId="0" borderId="25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left"/>
    </xf>
    <xf numFmtId="0" fontId="21" fillId="0" borderId="27" xfId="0" applyFont="1" applyFill="1" applyBorder="1" applyAlignment="1">
      <alignment horizontal="left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alb" xfId="67"/>
    <cellStyle name="Hea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Kontrolli lahtrit" xfId="75"/>
    <cellStyle name="Linked Cell" xfId="76"/>
    <cellStyle name="Neutral" xfId="77"/>
    <cellStyle name="Note" xfId="78"/>
    <cellStyle name="Output" xfId="79"/>
    <cellStyle name="Pealkiri 1" xfId="80"/>
    <cellStyle name="Pealkiri 2" xfId="81"/>
    <cellStyle name="Pealkiri 3" xfId="82"/>
    <cellStyle name="Pealkiri 4" xfId="83"/>
    <cellStyle name="Percent" xfId="84"/>
    <cellStyle name="Rõhk1" xfId="85"/>
    <cellStyle name="Rõhk2" xfId="86"/>
    <cellStyle name="Rõhk3" xfId="87"/>
    <cellStyle name="Rõhk4" xfId="88"/>
    <cellStyle name="Rõhk5" xfId="89"/>
    <cellStyle name="Rõhk6" xfId="90"/>
    <cellStyle name="Selgitav tekst" xfId="91"/>
    <cellStyle name="Sisestus" xfId="92"/>
    <cellStyle name="Title" xfId="93"/>
    <cellStyle name="Total" xfId="94"/>
    <cellStyle name="Warning Text" xfId="95"/>
    <cellStyle name="Väljund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.57421875" style="0" customWidth="1"/>
    <col min="2" max="2" width="48.57421875" style="0" customWidth="1"/>
    <col min="3" max="3" width="20.140625" style="0" customWidth="1"/>
    <col min="4" max="4" width="19.421875" style="0" customWidth="1"/>
    <col min="5" max="5" width="19.140625" style="0" customWidth="1"/>
    <col min="6" max="6" width="20.00390625" style="0" customWidth="1"/>
    <col min="7" max="7" width="14.7109375" style="0" customWidth="1"/>
    <col min="8" max="8" width="13.8515625" style="0" customWidth="1"/>
    <col min="9" max="9" width="10.7109375" style="0" customWidth="1"/>
    <col min="10" max="10" width="14.00390625" style="0" customWidth="1"/>
    <col min="11" max="11" width="83.421875" style="0" customWidth="1"/>
    <col min="12" max="12" width="10.140625" style="0" customWidth="1"/>
    <col min="13" max="13" width="11.8515625" style="0" customWidth="1"/>
    <col min="14" max="14" width="48.7109375" style="0" customWidth="1"/>
  </cols>
  <sheetData>
    <row r="2" ht="18">
      <c r="B2" s="71" t="s">
        <v>77</v>
      </c>
    </row>
    <row r="4" ht="15">
      <c r="B4" s="8" t="s">
        <v>19</v>
      </c>
    </row>
    <row r="5" ht="16.5" customHeight="1">
      <c r="B5" s="68" t="s">
        <v>82</v>
      </c>
    </row>
    <row r="7" ht="15">
      <c r="B7" s="8" t="s">
        <v>0</v>
      </c>
    </row>
    <row r="8" ht="12.75">
      <c r="B8" s="9" t="s">
        <v>30</v>
      </c>
    </row>
    <row r="9" ht="13.5" thickBot="1"/>
    <row r="10" spans="2:14" s="62" customFormat="1" ht="15.75" customHeight="1">
      <c r="B10" s="59" t="s">
        <v>1</v>
      </c>
      <c r="C10" s="119" t="s">
        <v>29</v>
      </c>
      <c r="D10" s="119"/>
      <c r="E10" s="119"/>
      <c r="F10" s="119"/>
      <c r="G10" s="120"/>
      <c r="H10" s="60"/>
      <c r="I10" s="60"/>
      <c r="J10" s="60"/>
      <c r="K10" s="60"/>
      <c r="L10" s="60"/>
      <c r="M10" s="60"/>
      <c r="N10" s="61"/>
    </row>
    <row r="11" spans="2:14" s="62" customFormat="1" ht="13.5" customHeight="1">
      <c r="B11" s="56">
        <v>1</v>
      </c>
      <c r="C11" s="121" t="s">
        <v>68</v>
      </c>
      <c r="D11" s="121"/>
      <c r="E11" s="121"/>
      <c r="F11" s="121"/>
      <c r="G11" s="122"/>
      <c r="H11" s="58"/>
      <c r="I11" s="58"/>
      <c r="J11" s="58"/>
      <c r="K11" s="63"/>
      <c r="L11" s="64"/>
      <c r="M11" s="65"/>
      <c r="N11" s="66"/>
    </row>
    <row r="12" spans="2:14" s="62" customFormat="1" ht="13.5" customHeight="1">
      <c r="B12" s="56">
        <v>2</v>
      </c>
      <c r="C12" s="121" t="s">
        <v>68</v>
      </c>
      <c r="D12" s="121"/>
      <c r="E12" s="121"/>
      <c r="F12" s="121"/>
      <c r="G12" s="122"/>
      <c r="H12" s="58"/>
      <c r="I12" s="58"/>
      <c r="J12" s="58"/>
      <c r="K12" s="58"/>
      <c r="L12" s="64"/>
      <c r="M12" s="65"/>
      <c r="N12" s="66"/>
    </row>
    <row r="13" spans="2:14" s="62" customFormat="1" ht="13.5" customHeight="1">
      <c r="B13" s="56">
        <v>3</v>
      </c>
      <c r="C13" s="121" t="s">
        <v>68</v>
      </c>
      <c r="D13" s="121"/>
      <c r="E13" s="121"/>
      <c r="F13" s="121"/>
      <c r="G13" s="122"/>
      <c r="H13" s="58"/>
      <c r="I13" s="58"/>
      <c r="J13" s="58"/>
      <c r="K13" s="58"/>
      <c r="L13" s="64"/>
      <c r="M13" s="65"/>
      <c r="N13" s="66"/>
    </row>
    <row r="14" spans="2:14" s="62" customFormat="1" ht="13.5" customHeight="1">
      <c r="B14" s="56">
        <v>4</v>
      </c>
      <c r="C14" s="121" t="s">
        <v>32</v>
      </c>
      <c r="D14" s="121"/>
      <c r="E14" s="121"/>
      <c r="F14" s="121"/>
      <c r="G14" s="122"/>
      <c r="H14" s="58"/>
      <c r="I14" s="58"/>
      <c r="J14" s="58"/>
      <c r="K14" s="58"/>
      <c r="L14" s="64"/>
      <c r="M14" s="65"/>
      <c r="N14" s="66"/>
    </row>
    <row r="15" spans="2:14" s="62" customFormat="1" ht="13.5" customHeight="1">
      <c r="B15" s="56">
        <v>5</v>
      </c>
      <c r="C15" s="121" t="s">
        <v>33</v>
      </c>
      <c r="D15" s="121"/>
      <c r="E15" s="121"/>
      <c r="F15" s="121"/>
      <c r="G15" s="122"/>
      <c r="H15" s="58"/>
      <c r="I15" s="58"/>
      <c r="J15" s="58"/>
      <c r="K15" s="58"/>
      <c r="L15" s="64"/>
      <c r="M15" s="65"/>
      <c r="N15" s="66"/>
    </row>
    <row r="16" spans="2:14" s="62" customFormat="1" ht="13.5" customHeight="1">
      <c r="B16" s="56">
        <v>6</v>
      </c>
      <c r="C16" s="121" t="s">
        <v>39</v>
      </c>
      <c r="D16" s="121"/>
      <c r="E16" s="121"/>
      <c r="F16" s="121"/>
      <c r="G16" s="122"/>
      <c r="H16" s="58"/>
      <c r="I16" s="58"/>
      <c r="J16" s="58"/>
      <c r="K16" s="58"/>
      <c r="L16" s="64"/>
      <c r="M16" s="65"/>
      <c r="N16" s="66"/>
    </row>
    <row r="17" spans="2:14" s="62" customFormat="1" ht="13.5" customHeight="1">
      <c r="B17" s="56">
        <v>7</v>
      </c>
      <c r="C17" s="121" t="s">
        <v>32</v>
      </c>
      <c r="D17" s="121"/>
      <c r="E17" s="121"/>
      <c r="F17" s="121"/>
      <c r="G17" s="122"/>
      <c r="H17" s="58"/>
      <c r="I17" s="58"/>
      <c r="J17" s="58"/>
      <c r="K17" s="58"/>
      <c r="L17" s="64"/>
      <c r="M17" s="65"/>
      <c r="N17" s="66"/>
    </row>
    <row r="18" spans="2:14" s="62" customFormat="1" ht="13.5" customHeight="1">
      <c r="B18" s="56">
        <v>8</v>
      </c>
      <c r="C18" s="121" t="s">
        <v>40</v>
      </c>
      <c r="D18" s="121"/>
      <c r="E18" s="121"/>
      <c r="F18" s="121"/>
      <c r="G18" s="122"/>
      <c r="H18" s="58"/>
      <c r="I18" s="58"/>
      <c r="J18" s="58"/>
      <c r="K18" s="58"/>
      <c r="L18" s="64"/>
      <c r="M18" s="65"/>
      <c r="N18" s="66"/>
    </row>
    <row r="19" spans="2:14" s="62" customFormat="1" ht="13.5" customHeight="1">
      <c r="B19" s="56">
        <v>9</v>
      </c>
      <c r="C19" s="121" t="s">
        <v>69</v>
      </c>
      <c r="D19" s="121"/>
      <c r="E19" s="121"/>
      <c r="F19" s="121"/>
      <c r="G19" s="122"/>
      <c r="H19" s="58"/>
      <c r="I19" s="58"/>
      <c r="J19" s="58"/>
      <c r="K19" s="58"/>
      <c r="L19" s="64"/>
      <c r="M19" s="65"/>
      <c r="N19" s="66"/>
    </row>
    <row r="20" spans="2:14" s="62" customFormat="1" ht="13.5" customHeight="1">
      <c r="B20" s="56">
        <v>10</v>
      </c>
      <c r="C20" s="121" t="s">
        <v>71</v>
      </c>
      <c r="D20" s="121"/>
      <c r="E20" s="121"/>
      <c r="F20" s="121"/>
      <c r="G20" s="122"/>
      <c r="H20" s="58"/>
      <c r="I20" s="58"/>
      <c r="J20" s="58"/>
      <c r="K20" s="58"/>
      <c r="L20" s="64"/>
      <c r="M20" s="65"/>
      <c r="N20" s="66"/>
    </row>
    <row r="21" spans="2:14" s="62" customFormat="1" ht="13.5" customHeight="1">
      <c r="B21" s="56">
        <v>11</v>
      </c>
      <c r="C21" s="121" t="s">
        <v>33</v>
      </c>
      <c r="D21" s="121"/>
      <c r="E21" s="121"/>
      <c r="F21" s="121"/>
      <c r="G21" s="122"/>
      <c r="H21" s="58"/>
      <c r="I21" s="58"/>
      <c r="J21" s="58"/>
      <c r="K21" s="58"/>
      <c r="L21" s="64"/>
      <c r="M21" s="65"/>
      <c r="N21" s="66"/>
    </row>
    <row r="22" spans="2:14" s="62" customFormat="1" ht="13.5" customHeight="1">
      <c r="B22" s="56">
        <v>12</v>
      </c>
      <c r="C22" s="121" t="s">
        <v>70</v>
      </c>
      <c r="D22" s="121"/>
      <c r="E22" s="121"/>
      <c r="F22" s="121"/>
      <c r="G22" s="122"/>
      <c r="H22" s="58"/>
      <c r="I22" s="58"/>
      <c r="J22" s="58"/>
      <c r="K22" s="58"/>
      <c r="L22" s="64"/>
      <c r="M22" s="65"/>
      <c r="N22" s="66"/>
    </row>
    <row r="23" spans="2:14" s="62" customFormat="1" ht="13.5" customHeight="1">
      <c r="B23" s="56">
        <v>13</v>
      </c>
      <c r="C23" s="121" t="s">
        <v>72</v>
      </c>
      <c r="D23" s="121"/>
      <c r="E23" s="121"/>
      <c r="F23" s="121"/>
      <c r="G23" s="122"/>
      <c r="H23" s="58"/>
      <c r="I23" s="58"/>
      <c r="J23" s="58"/>
      <c r="K23" s="58"/>
      <c r="L23" s="64"/>
      <c r="M23" s="65"/>
      <c r="N23" s="66"/>
    </row>
    <row r="24" spans="2:14" s="62" customFormat="1" ht="13.5" customHeight="1">
      <c r="B24" s="56">
        <v>14</v>
      </c>
      <c r="C24" s="121" t="s">
        <v>33</v>
      </c>
      <c r="D24" s="121"/>
      <c r="E24" s="121"/>
      <c r="F24" s="121"/>
      <c r="G24" s="122"/>
      <c r="H24" s="58"/>
      <c r="I24" s="58"/>
      <c r="J24" s="58"/>
      <c r="K24" s="58"/>
      <c r="L24" s="64"/>
      <c r="M24" s="65"/>
      <c r="N24" s="66"/>
    </row>
    <row r="25" spans="2:14" s="62" customFormat="1" ht="13.5" customHeight="1" thickBot="1">
      <c r="B25" s="57">
        <v>15</v>
      </c>
      <c r="C25" s="123" t="s">
        <v>32</v>
      </c>
      <c r="D25" s="123"/>
      <c r="E25" s="123"/>
      <c r="F25" s="123"/>
      <c r="G25" s="124"/>
      <c r="H25" s="58"/>
      <c r="I25" s="58"/>
      <c r="J25" s="58"/>
      <c r="K25" s="58"/>
      <c r="L25" s="64"/>
      <c r="M25" s="65"/>
      <c r="N25" s="66"/>
    </row>
    <row r="26" spans="2:12" ht="12.75">
      <c r="B26" s="35"/>
      <c r="C26" s="36"/>
      <c r="D26" s="37"/>
      <c r="E26" s="37"/>
      <c r="F26" s="38"/>
      <c r="G26" s="36"/>
      <c r="H26" s="42"/>
      <c r="I26" s="39"/>
      <c r="J26" s="39"/>
      <c r="K26" s="40"/>
      <c r="L26" s="41"/>
    </row>
    <row r="27" ht="15">
      <c r="B27" s="8" t="s">
        <v>4</v>
      </c>
    </row>
    <row r="28" spans="2:12" ht="15" customHeight="1">
      <c r="B28" s="100" t="s">
        <v>41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"/>
    </row>
    <row r="30" ht="15">
      <c r="B30" s="8" t="s">
        <v>5</v>
      </c>
    </row>
    <row r="31" spans="2:6" ht="12.75">
      <c r="B31" t="s">
        <v>6</v>
      </c>
      <c r="F31" s="55"/>
    </row>
    <row r="32" ht="12.75">
      <c r="B32" s="68" t="s">
        <v>42</v>
      </c>
    </row>
    <row r="33" ht="12.75">
      <c r="B33" t="s">
        <v>34</v>
      </c>
    </row>
    <row r="34" ht="12.75">
      <c r="B34" t="s">
        <v>43</v>
      </c>
    </row>
    <row r="35" ht="12.75">
      <c r="B35" t="s">
        <v>44</v>
      </c>
    </row>
    <row r="36" spans="2:12" ht="18.75" customHeight="1">
      <c r="B36" s="100" t="s">
        <v>20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"/>
    </row>
    <row r="38" ht="12.75">
      <c r="B38" s="11" t="s">
        <v>35</v>
      </c>
    </row>
    <row r="39" spans="2:11" ht="13.5" thickBot="1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ht="12.75">
      <c r="B40" s="13"/>
      <c r="C40" s="14" t="s">
        <v>7</v>
      </c>
      <c r="D40" s="14" t="s">
        <v>36</v>
      </c>
      <c r="E40" s="14" t="s">
        <v>27</v>
      </c>
      <c r="F40" s="14" t="s">
        <v>62</v>
      </c>
      <c r="G40" s="85" t="s">
        <v>21</v>
      </c>
      <c r="H40" s="86"/>
      <c r="I40" s="86"/>
      <c r="J40" s="86"/>
      <c r="K40" s="87"/>
    </row>
    <row r="41" spans="2:11" ht="12.75">
      <c r="B41" s="15" t="s">
        <v>26</v>
      </c>
      <c r="C41" s="16"/>
      <c r="D41" s="17">
        <v>33500</v>
      </c>
      <c r="E41" s="17">
        <v>42000</v>
      </c>
      <c r="F41" s="17">
        <v>66000</v>
      </c>
      <c r="G41" s="6"/>
      <c r="H41" s="4"/>
      <c r="I41" s="4"/>
      <c r="J41" s="4"/>
      <c r="K41" s="1"/>
    </row>
    <row r="42" spans="2:11" ht="12.75">
      <c r="B42" s="15" t="s">
        <v>2</v>
      </c>
      <c r="C42" s="16"/>
      <c r="D42" s="84" t="s">
        <v>79</v>
      </c>
      <c r="E42" s="84" t="s">
        <v>80</v>
      </c>
      <c r="F42" s="84" t="s">
        <v>81</v>
      </c>
      <c r="G42" s="116"/>
      <c r="H42" s="117"/>
      <c r="I42" s="117"/>
      <c r="J42" s="117"/>
      <c r="K42" s="118"/>
    </row>
    <row r="43" spans="2:11" ht="87" customHeight="1">
      <c r="B43" s="20" t="s">
        <v>3</v>
      </c>
      <c r="C43" s="16"/>
      <c r="D43" s="21" t="s">
        <v>25</v>
      </c>
      <c r="E43" s="82" t="s">
        <v>31</v>
      </c>
      <c r="F43" s="83" t="s">
        <v>37</v>
      </c>
      <c r="G43" s="6" t="s">
        <v>73</v>
      </c>
      <c r="H43" s="4"/>
      <c r="I43" s="4"/>
      <c r="J43" s="4"/>
      <c r="K43" s="1"/>
    </row>
    <row r="44" spans="2:11" ht="12.75">
      <c r="B44" s="15" t="s">
        <v>8</v>
      </c>
      <c r="C44" s="16"/>
      <c r="D44" s="78">
        <v>0.05</v>
      </c>
      <c r="E44" s="78">
        <v>0</v>
      </c>
      <c r="F44" s="78">
        <v>0</v>
      </c>
      <c r="G44" s="107"/>
      <c r="H44" s="108"/>
      <c r="I44" s="108"/>
      <c r="J44" s="108"/>
      <c r="K44" s="109"/>
    </row>
    <row r="45" spans="2:11" ht="12.75">
      <c r="B45" s="15" t="s">
        <v>23</v>
      </c>
      <c r="C45" s="16"/>
      <c r="D45" s="79">
        <f>D41*D44</f>
        <v>1675</v>
      </c>
      <c r="E45" s="79">
        <f>E41*E44</f>
        <v>0</v>
      </c>
      <c r="F45" s="79">
        <f>F41*F44</f>
        <v>0</v>
      </c>
      <c r="G45" s="110"/>
      <c r="H45" s="111"/>
      <c r="I45" s="111"/>
      <c r="J45" s="111"/>
      <c r="K45" s="112"/>
    </row>
    <row r="46" spans="2:11" ht="14.25" customHeight="1">
      <c r="B46" s="15" t="s">
        <v>24</v>
      </c>
      <c r="C46" s="16"/>
      <c r="D46" s="17">
        <f>D41+D45</f>
        <v>35175</v>
      </c>
      <c r="E46" s="17">
        <f>E41+E45</f>
        <v>42000</v>
      </c>
      <c r="F46" s="17">
        <f>F41+F45</f>
        <v>66000</v>
      </c>
      <c r="G46" s="110"/>
      <c r="H46" s="111"/>
      <c r="I46" s="111"/>
      <c r="J46" s="111"/>
      <c r="K46" s="112"/>
    </row>
    <row r="47" spans="2:11" ht="27" customHeight="1">
      <c r="B47" s="48" t="s">
        <v>46</v>
      </c>
      <c r="C47" s="43"/>
      <c r="D47" s="49">
        <f>D46/D51</f>
        <v>40.948777648428404</v>
      </c>
      <c r="E47" s="49">
        <f>E46/E51</f>
        <v>35</v>
      </c>
      <c r="F47" s="49">
        <f>F46/F51</f>
        <v>34.196891191709845</v>
      </c>
      <c r="G47" s="113"/>
      <c r="H47" s="114"/>
      <c r="I47" s="114"/>
      <c r="J47" s="114"/>
      <c r="K47" s="115"/>
    </row>
    <row r="48" spans="2:11" ht="12.75" customHeight="1">
      <c r="B48" s="44" t="s">
        <v>45</v>
      </c>
      <c r="C48" s="45" t="s">
        <v>52</v>
      </c>
      <c r="D48" s="46" t="s">
        <v>52</v>
      </c>
      <c r="E48" s="46" t="s">
        <v>61</v>
      </c>
      <c r="F48" s="46" t="s">
        <v>64</v>
      </c>
      <c r="G48" s="101" t="s">
        <v>53</v>
      </c>
      <c r="H48" s="102"/>
      <c r="I48" s="102"/>
      <c r="J48" s="102"/>
      <c r="K48" s="103"/>
    </row>
    <row r="49" spans="2:11" ht="13.5" customHeight="1">
      <c r="B49" s="23" t="s">
        <v>9</v>
      </c>
      <c r="C49" s="43"/>
      <c r="D49" s="47" t="s">
        <v>11</v>
      </c>
      <c r="E49" s="47" t="s">
        <v>10</v>
      </c>
      <c r="F49" s="47" t="s">
        <v>22</v>
      </c>
      <c r="G49" s="104"/>
      <c r="H49" s="105"/>
      <c r="I49" s="105"/>
      <c r="J49" s="105"/>
      <c r="K49" s="106"/>
    </row>
    <row r="50" spans="2:11" ht="13.5" customHeight="1">
      <c r="B50" s="23" t="s">
        <v>12</v>
      </c>
      <c r="C50" s="16"/>
      <c r="D50" s="50">
        <v>0</v>
      </c>
      <c r="E50" s="50">
        <v>0.05</v>
      </c>
      <c r="F50" s="50">
        <v>-0.1</v>
      </c>
      <c r="G50" s="51"/>
      <c r="H50" s="52"/>
      <c r="I50" s="52"/>
      <c r="J50" s="52"/>
      <c r="K50" s="53"/>
    </row>
    <row r="51" spans="2:11" ht="12.75">
      <c r="B51" s="69" t="s">
        <v>47</v>
      </c>
      <c r="C51" s="17">
        <v>1250</v>
      </c>
      <c r="D51" s="17">
        <v>859</v>
      </c>
      <c r="E51" s="17">
        <v>1200</v>
      </c>
      <c r="F51" s="17">
        <v>1930</v>
      </c>
      <c r="G51" s="101" t="s">
        <v>54</v>
      </c>
      <c r="H51" s="102"/>
      <c r="I51" s="102"/>
      <c r="J51" s="102"/>
      <c r="K51" s="103"/>
    </row>
    <row r="52" spans="2:11" ht="12.75">
      <c r="B52" s="23" t="s">
        <v>9</v>
      </c>
      <c r="C52" s="24"/>
      <c r="D52" s="25" t="s">
        <v>57</v>
      </c>
      <c r="E52" s="25" t="s">
        <v>38</v>
      </c>
      <c r="F52" s="25" t="s">
        <v>63</v>
      </c>
      <c r="G52" s="104"/>
      <c r="H52" s="105"/>
      <c r="I52" s="105"/>
      <c r="J52" s="105"/>
      <c r="K52" s="106"/>
    </row>
    <row r="53" spans="2:11" ht="12.75">
      <c r="B53" s="23" t="s">
        <v>12</v>
      </c>
      <c r="C53" s="24"/>
      <c r="D53" s="26">
        <v>-0.05</v>
      </c>
      <c r="E53" s="26">
        <v>0</v>
      </c>
      <c r="F53" s="26">
        <v>0.05</v>
      </c>
      <c r="G53" s="97"/>
      <c r="H53" s="98"/>
      <c r="I53" s="98"/>
      <c r="J53" s="98"/>
      <c r="K53" s="99"/>
    </row>
    <row r="54" spans="2:11" ht="12.75">
      <c r="B54" s="15" t="s">
        <v>48</v>
      </c>
      <c r="C54" s="67" t="s">
        <v>51</v>
      </c>
      <c r="D54" s="67" t="s">
        <v>50</v>
      </c>
      <c r="E54" s="67" t="s">
        <v>51</v>
      </c>
      <c r="F54" s="67" t="s">
        <v>51</v>
      </c>
      <c r="G54" s="101" t="s">
        <v>55</v>
      </c>
      <c r="H54" s="102"/>
      <c r="I54" s="102"/>
      <c r="J54" s="102"/>
      <c r="K54" s="103"/>
    </row>
    <row r="55" spans="2:11" ht="12.75">
      <c r="B55" s="23" t="s">
        <v>9</v>
      </c>
      <c r="C55" s="24"/>
      <c r="D55" s="27" t="s">
        <v>22</v>
      </c>
      <c r="E55" s="25" t="s">
        <v>11</v>
      </c>
      <c r="F55" s="25" t="s">
        <v>11</v>
      </c>
      <c r="G55" s="104"/>
      <c r="H55" s="105"/>
      <c r="I55" s="105"/>
      <c r="J55" s="105"/>
      <c r="K55" s="106"/>
    </row>
    <row r="56" spans="2:11" ht="12.75">
      <c r="B56" s="23" t="s">
        <v>12</v>
      </c>
      <c r="C56" s="24"/>
      <c r="D56" s="26">
        <v>-0.15</v>
      </c>
      <c r="E56" s="26">
        <v>0</v>
      </c>
      <c r="F56" s="26">
        <v>0</v>
      </c>
      <c r="G56" s="97"/>
      <c r="H56" s="98"/>
      <c r="I56" s="98"/>
      <c r="J56" s="98"/>
      <c r="K56" s="99"/>
    </row>
    <row r="57" spans="2:11" ht="12.75">
      <c r="B57" s="69" t="s">
        <v>49</v>
      </c>
      <c r="C57" s="75" t="s">
        <v>50</v>
      </c>
      <c r="D57" s="76" t="s">
        <v>50</v>
      </c>
      <c r="E57" s="76" t="s">
        <v>50</v>
      </c>
      <c r="F57" s="76" t="s">
        <v>65</v>
      </c>
      <c r="G57" s="72"/>
      <c r="H57" s="73"/>
      <c r="I57" s="73"/>
      <c r="J57" s="73"/>
      <c r="K57" s="74"/>
    </row>
    <row r="58" spans="2:11" ht="12.75">
      <c r="B58" s="23" t="s">
        <v>9</v>
      </c>
      <c r="C58" s="24"/>
      <c r="D58" s="77" t="s">
        <v>11</v>
      </c>
      <c r="E58" s="77" t="s">
        <v>11</v>
      </c>
      <c r="F58" s="77" t="s">
        <v>10</v>
      </c>
      <c r="G58" s="2" t="s">
        <v>56</v>
      </c>
      <c r="H58" s="3"/>
      <c r="I58" s="3"/>
      <c r="J58" s="3"/>
      <c r="K58" s="7"/>
    </row>
    <row r="59" spans="2:11" ht="12.75">
      <c r="B59" s="23" t="s">
        <v>12</v>
      </c>
      <c r="C59" s="24"/>
      <c r="D59" s="26">
        <v>0</v>
      </c>
      <c r="E59" s="26">
        <v>0</v>
      </c>
      <c r="F59" s="26">
        <v>0.05</v>
      </c>
      <c r="G59" s="5"/>
      <c r="H59" s="3"/>
      <c r="I59" s="3"/>
      <c r="J59" s="3"/>
      <c r="K59" s="7"/>
    </row>
    <row r="60" spans="2:11" ht="12.75">
      <c r="B60" s="23" t="s">
        <v>13</v>
      </c>
      <c r="C60" s="24"/>
      <c r="D60" s="26">
        <f>D50+D53+D56+D59</f>
        <v>-0.2</v>
      </c>
      <c r="E60" s="26">
        <f>E50+E53+E56+E59</f>
        <v>0.05</v>
      </c>
      <c r="F60" s="26">
        <f>F50+F53+F56+F59</f>
        <v>0</v>
      </c>
      <c r="G60" s="91"/>
      <c r="H60" s="92"/>
      <c r="I60" s="92"/>
      <c r="J60" s="92"/>
      <c r="K60" s="93"/>
    </row>
    <row r="61" spans="2:11" ht="12.75">
      <c r="B61" s="23" t="s">
        <v>58</v>
      </c>
      <c r="C61" s="24"/>
      <c r="D61" s="34">
        <f>D47*D60</f>
        <v>-8.189755529685682</v>
      </c>
      <c r="E61" s="34">
        <f>E47*E60</f>
        <v>1.75</v>
      </c>
      <c r="F61" s="34">
        <f>F47*F60</f>
        <v>0</v>
      </c>
      <c r="G61" s="91"/>
      <c r="H61" s="92"/>
      <c r="I61" s="92"/>
      <c r="J61" s="92"/>
      <c r="K61" s="93"/>
    </row>
    <row r="62" spans="2:11" ht="12.75">
      <c r="B62" s="69" t="s">
        <v>59</v>
      </c>
      <c r="C62" s="16"/>
      <c r="D62" s="17">
        <f>D47+D61</f>
        <v>32.75902211874272</v>
      </c>
      <c r="E62" s="17">
        <f>E47+E61</f>
        <v>36.75</v>
      </c>
      <c r="F62" s="17">
        <f>F47+F61</f>
        <v>34.196891191709845</v>
      </c>
      <c r="G62" s="94"/>
      <c r="H62" s="95"/>
      <c r="I62" s="95"/>
      <c r="J62" s="95"/>
      <c r="K62" s="96"/>
    </row>
    <row r="63" spans="2:11" ht="12.75">
      <c r="B63" s="15" t="s">
        <v>14</v>
      </c>
      <c r="C63" s="16"/>
      <c r="D63" s="28">
        <f>ABS(D44)+ABS(D50)+ABS(D53)+ABS(D56)+ABS(D59)</f>
        <v>0.25</v>
      </c>
      <c r="E63" s="28">
        <f>ABS(E44)+ABS(E50)+ABS(E53)+ABS(E56)+ABS(E59)</f>
        <v>0.05</v>
      </c>
      <c r="F63" s="28">
        <f>ABS(F44)+ABS(F50)+ABS(F53)+ABS(F56)+ABS(F59)</f>
        <v>0.2</v>
      </c>
      <c r="G63" s="18" t="s">
        <v>15</v>
      </c>
      <c r="H63" s="18"/>
      <c r="I63" s="18"/>
      <c r="J63" s="18"/>
      <c r="K63" s="19"/>
    </row>
    <row r="64" spans="2:11" ht="12.75">
      <c r="B64" s="15" t="s">
        <v>16</v>
      </c>
      <c r="C64" s="16"/>
      <c r="D64" s="18">
        <v>0.2</v>
      </c>
      <c r="E64" s="18">
        <v>0.5</v>
      </c>
      <c r="F64" s="18">
        <v>0.3</v>
      </c>
      <c r="G64" s="88" t="s">
        <v>67</v>
      </c>
      <c r="H64" s="89"/>
      <c r="I64" s="89"/>
      <c r="J64" s="89"/>
      <c r="K64" s="90"/>
    </row>
    <row r="65" spans="2:11" ht="15">
      <c r="B65" s="69" t="s">
        <v>60</v>
      </c>
      <c r="C65" s="16"/>
      <c r="D65" s="22">
        <f>D62*D64</f>
        <v>6.551804423748544</v>
      </c>
      <c r="E65" s="22">
        <f>E62*E64</f>
        <v>18.375</v>
      </c>
      <c r="F65" s="22">
        <f>F62*F64</f>
        <v>10.259067357512953</v>
      </c>
      <c r="G65" s="18" t="s">
        <v>17</v>
      </c>
      <c r="H65" s="18"/>
      <c r="I65" s="18"/>
      <c r="J65" s="18"/>
      <c r="K65" s="19"/>
    </row>
    <row r="66" spans="2:11" ht="15.75" thickBot="1">
      <c r="B66" s="80" t="s">
        <v>74</v>
      </c>
      <c r="C66" s="29">
        <f>D65+E65+F65</f>
        <v>35.1858717812615</v>
      </c>
      <c r="D66" s="30"/>
      <c r="E66" s="30"/>
      <c r="F66" s="30"/>
      <c r="G66" s="31" t="s">
        <v>18</v>
      </c>
      <c r="H66" s="31"/>
      <c r="I66" s="31"/>
      <c r="J66" s="31"/>
      <c r="K66" s="32"/>
    </row>
    <row r="68" ht="12.75">
      <c r="B68" s="68" t="s">
        <v>75</v>
      </c>
    </row>
    <row r="69" ht="12.75">
      <c r="B69" s="81">
        <f>C51*C66</f>
        <v>43982.33972657687</v>
      </c>
    </row>
    <row r="71" ht="15">
      <c r="B71" s="70" t="s">
        <v>66</v>
      </c>
    </row>
    <row r="72" ht="15">
      <c r="B72" s="33"/>
    </row>
    <row r="73" ht="12.75">
      <c r="C73" s="54"/>
    </row>
    <row r="74" ht="12.75">
      <c r="B74" s="11" t="s">
        <v>28</v>
      </c>
    </row>
    <row r="75" ht="12.75">
      <c r="B75" s="68" t="s">
        <v>76</v>
      </c>
    </row>
    <row r="77" ht="12.75">
      <c r="B77" t="s">
        <v>78</v>
      </c>
    </row>
    <row r="79" ht="12.75">
      <c r="B79" s="68"/>
    </row>
  </sheetData>
  <sheetProtection/>
  <mergeCells count="31">
    <mergeCell ref="C16:G16"/>
    <mergeCell ref="C17:G17"/>
    <mergeCell ref="C18:G18"/>
    <mergeCell ref="C23:G23"/>
    <mergeCell ref="C24:G24"/>
    <mergeCell ref="C25:G25"/>
    <mergeCell ref="C19:G19"/>
    <mergeCell ref="C20:G20"/>
    <mergeCell ref="C21:G21"/>
    <mergeCell ref="C22:G22"/>
    <mergeCell ref="C10:G10"/>
    <mergeCell ref="C11:G11"/>
    <mergeCell ref="C12:G12"/>
    <mergeCell ref="C13:G13"/>
    <mergeCell ref="C14:G14"/>
    <mergeCell ref="C15:G15"/>
    <mergeCell ref="B28:K28"/>
    <mergeCell ref="B36:K36"/>
    <mergeCell ref="G51:K52"/>
    <mergeCell ref="G54:K55"/>
    <mergeCell ref="G43:K43"/>
    <mergeCell ref="G48:K49"/>
    <mergeCell ref="G44:K47"/>
    <mergeCell ref="G42:K42"/>
    <mergeCell ref="G53:K53"/>
    <mergeCell ref="G58:K59"/>
    <mergeCell ref="G41:K41"/>
    <mergeCell ref="G40:K40"/>
    <mergeCell ref="G64:K64"/>
    <mergeCell ref="G60:K62"/>
    <mergeCell ref="G56:K56"/>
  </mergeCells>
  <printOptions/>
  <pageMargins left="0.75" right="0.75" top="1" bottom="1" header="0.5" footer="0.5"/>
  <pageSetup horizontalDpi="600" verticalDpi="600" orientation="portrait" paperSize="9" r:id="rId3"/>
  <ignoredErrors>
    <ignoredError sqref="D42:F42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Kinnisvaraekspert Tartu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Elbrecht</dc:creator>
  <cp:keywords/>
  <dc:description/>
  <cp:lastModifiedBy>Ene Kolbre</cp:lastModifiedBy>
  <dcterms:created xsi:type="dcterms:W3CDTF">2010-05-21T05:12:58Z</dcterms:created>
  <dcterms:modified xsi:type="dcterms:W3CDTF">2012-11-13T16:59:47Z</dcterms:modified>
  <cp:category/>
  <cp:version/>
  <cp:contentType/>
  <cp:contentStatus/>
</cp:coreProperties>
</file>