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3955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<sst xmlns="http://schemas.openxmlformats.org/spreadsheetml/2006/main" count="114" uniqueCount="92">
  <si>
    <t>NB! Tegemist on vaid näitega ühest võimalikust lahenduskäigust!</t>
  </si>
  <si>
    <t>Hinnatava vara parim kasutus on eluruum, sest seda toetab vara õiguslik seisund, asukoht kesklinna korterelamus ja eluruumi planeering ning läbi selle omandab hinnatav vara kõrgeima turuväärtuse</t>
  </si>
  <si>
    <t>Võrdlustehingute sobivuse analüüs on esitatud allolevas tabelis:</t>
  </si>
  <si>
    <t>Jrk nr</t>
  </si>
  <si>
    <t>Aadress</t>
  </si>
  <si>
    <t>Võrdlustehinguks mittesobivuse põhjendused</t>
  </si>
  <si>
    <t>Tapa mnt 9</t>
  </si>
  <si>
    <t>SOBIB</t>
  </si>
  <si>
    <t>Turu plats 2</t>
  </si>
  <si>
    <t>Erihuvidega ostja, mistõttu ei saa seda võrdlusnäidet vabaturutehinguna käsitleda</t>
  </si>
  <si>
    <t>Tegemist on bürooruumiga, st teist liiki varaga, mille turg ei ole elamispindade turuga võrreldav</t>
  </si>
  <si>
    <t>Nööri tn 2</t>
  </si>
  <si>
    <t>Korter asub vanemas elamus ja seetõttu on antud võrdlustehing mittesobiv</t>
  </si>
  <si>
    <t>Kirve tn 3</t>
  </si>
  <si>
    <t>Võidu pst 2</t>
  </si>
  <si>
    <t>Tegemist on n-ö hulgiostuga, mille mõju tehingu väärtusele on hindajal teadmata</t>
  </si>
  <si>
    <t>Ringi tn 2</t>
  </si>
  <si>
    <t>Riivi tn 35</t>
  </si>
  <si>
    <t>Liigu tn 5</t>
  </si>
  <si>
    <t>Varade suhteliselt erinevate suuruse tõttu on võrdlusühikuks valitud tehingu hind taandatuna korteri suletud netopinnale;</t>
  </si>
  <si>
    <t>Võrdluselementideks valime:</t>
  </si>
  <si>
    <t>-       Asukoht</t>
  </si>
  <si>
    <t>-       Hoone vanus</t>
  </si>
  <si>
    <t>-       Korrus</t>
  </si>
  <si>
    <t>-       Rõdu</t>
  </si>
  <si>
    <t>-       Mastaap</t>
  </si>
  <si>
    <t>Lõpptulemuse leidmisel kasutan kaalutud keskmist, võrreldavaid varasid on kohandatud erineval määral ning kõige suurema kaalu anname kõige sarnasemale varale, mida on kohandatud kõige vähem.</t>
  </si>
  <si>
    <t>Turuväärtuse hindamine, NB! Väärtuse kuupäevaks on 01.10.2014.a.</t>
  </si>
  <si>
    <t>Näitaja</t>
  </si>
  <si>
    <t>Hinnatav vara</t>
  </si>
  <si>
    <t>Võrreldav vara 1</t>
  </si>
  <si>
    <t>Võrreldav vara 5</t>
  </si>
  <si>
    <t>Võrreldav vara 8</t>
  </si>
  <si>
    <t>Kommentaarid ja selgitused</t>
  </si>
  <si>
    <t>Müügihind, €/m²</t>
  </si>
  <si>
    <t>Võrdlusnäite nr 8 tehinguhinnast on maha arvestatud mööbli ja tehnika maksumus 12 000 EUR</t>
  </si>
  <si>
    <t>Tehingu aeg</t>
  </si>
  <si>
    <t>Ajaline kohandus</t>
  </si>
  <si>
    <t>Hinnad ei ole muutunud</t>
  </si>
  <si>
    <t>Asukoha kohandus</t>
  </si>
  <si>
    <t>Turu plats 2 (Keskuse asum)</t>
  </si>
  <si>
    <t>Tiiva asum</t>
  </si>
  <si>
    <t>Serva asum</t>
  </si>
  <si>
    <t>Keskuse asum</t>
  </si>
  <si>
    <t>Serva ja Tiiva asum on Keskuse asumist 5% madalamalt hinnatud</t>
  </si>
  <si>
    <t>halvem</t>
  </si>
  <si>
    <t>võrreldav</t>
  </si>
  <si>
    <t>Hoone vanuse kohandus</t>
  </si>
  <si>
    <t xml:space="preserve">Uutes, so 2013-2014 valminud elamutes on korterite müügihinnad ca 5% kõrgemad kui 2000-2012 a valminud elamutes </t>
  </si>
  <si>
    <t>parem</t>
  </si>
  <si>
    <t>Korruse kohandus</t>
  </si>
  <si>
    <t>X korrus</t>
  </si>
  <si>
    <t>IX korrus</t>
  </si>
  <si>
    <t>VIII korrus</t>
  </si>
  <si>
    <t>VI korrus</t>
  </si>
  <si>
    <t>Rõdu kohandus</t>
  </si>
  <si>
    <t>Olemas</t>
  </si>
  <si>
    <t>Puudub</t>
  </si>
  <si>
    <t>Rõduga korterid on rõduta korteritest keskmiselt 5% kõrgema turuväärtusega</t>
  </si>
  <si>
    <t>Mastaabi kohandus</t>
  </si>
  <si>
    <t>68,7 m²</t>
  </si>
  <si>
    <t>70,4 m²</t>
  </si>
  <si>
    <t>54,4 m²</t>
  </si>
  <si>
    <t>66,1 m²</t>
  </si>
  <si>
    <t>Hindamisel arvestatakse mastaabiefekti põhimõtet - suurema pindalaga eluruumide pinnaühikule taandatud hinnad on madalamad kui väiksematel eluruumidel ja vastupidi.</t>
  </si>
  <si>
    <t>väiksem</t>
  </si>
  <si>
    <t>Kohanduste absoluutväärtuste summa on leitud kõikide kohanduste (sh. ajalise kohanduse) absoluutväärtuste summana</t>
  </si>
  <si>
    <t>Summaarne kohandus</t>
  </si>
  <si>
    <t>Kohandatud müügihinnad, €/m²</t>
  </si>
  <si>
    <t>Kohanduste abs. väärtuste summa</t>
  </si>
  <si>
    <t>Kaalud</t>
  </si>
  <si>
    <t>Kaalude andmisel on suurim kaal antud võrdlusnäitele nr 5, sest seda on kohandtud kõige vähem, väikseim kaal on antud võrreldavale varale nr 1 ja nr 8, sest neid on kohandatud enim.</t>
  </si>
  <si>
    <t>Kaalutud keskmine müügihind, €/m²</t>
  </si>
  <si>
    <t>Kohandamisel kasutatakse kaalutud keskmist, kuna võrreldes aritmeetilise keskmisega annab see täpsema tulemuse. Kaalutud keskmise kohandatud tehingu hinna leidmiseks liidame kokku kaalutud tehingu hinnad.</t>
  </si>
  <si>
    <t>Suletud netopind, m²</t>
  </si>
  <si>
    <t>Turuväärtus, eur</t>
  </si>
  <si>
    <t xml:space="preserve">- Hüpoteegiga ei ole hindamistulemuse leidmisel arvestatud. </t>
  </si>
  <si>
    <t>- Korteriturgu võib lugeda efektiivseks turusektoriks, mistõttu on käesoleva hindamise täpsusaste võrreldes teiste turusektoritega kõrgem.</t>
  </si>
  <si>
    <t>- Kehtiva üürilepinguga ei ole hindamisel arvestatud, kuna tähtajatu üürilepingu lõpetamine on võimalik 3 kuu etteteatamisega, mis on võrdne või lühem kui hinnatava vara võimalik müügiperiood</t>
  </si>
  <si>
    <t>Korteriomandi nr 49 turuväärtuse arvestamiseks korrutame hinnatava vara suletud netopinna kaalutud keskmise kohandatud müügihinnaga</t>
  </si>
  <si>
    <t>11 aastat vana hoone</t>
  </si>
  <si>
    <t>uus hoone</t>
  </si>
  <si>
    <t>3 a vana hoone</t>
  </si>
  <si>
    <t>9 a vana hoone</t>
  </si>
  <si>
    <t>Ümardatud turuväärtus, eur</t>
  </si>
  <si>
    <t>Hindamistulemus:</t>
  </si>
  <si>
    <t>Kommentaarid:</t>
  </si>
  <si>
    <t>Antud turusegmendis on hinnad alates 2014.a. III kvartalist püsinud muutumatuna, kuid alates sama aasta I ja II kvartalist langesid hinnad vastavalt 10% ja 5%</t>
  </si>
  <si>
    <t>Hinnad on langenud</t>
  </si>
  <si>
    <t>Liftiga elamutes on kõrgematel korrustel asuvate korterite müügihinnad keskmiselt 2% korruse arvestuses kõrgemad, kohandused on täpsusega 5%</t>
  </si>
  <si>
    <t>Hinnatava vara turuväärtus on väärtuse kuupäeval 172 000 eurot (2 503,64 eur/m² taandatuna hinnatava eluruumi suletud netopindalale).</t>
  </si>
  <si>
    <t>- Hindamistulemus ei sisalda ja sellele ei lisandu käibemaksu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</si>
</sst>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"/>
    <numFmt numFmtId="166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0" fontId="4" fillId="0" borderId="10" xfId="0" applyFont="1" applyFill="1" applyBorder="1" applyAlignment="1">
      <alignment horizontal="center" vertical="top"/>
    </xf>
    <xf numFmtId="4" fontId="4" fillId="33" borderId="10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17" fontId="3" fillId="0" borderId="1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164" fontId="3" fillId="33" borderId="10" xfId="57" applyNumberFormat="1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164" fontId="3" fillId="0" borderId="10" xfId="57" applyNumberFormat="1" applyFont="1" applyFill="1" applyBorder="1" applyAlignment="1">
      <alignment horizontal="center" vertical="top"/>
    </xf>
    <xf numFmtId="165" fontId="3" fillId="0" borderId="10" xfId="0" applyNumberFormat="1" applyFont="1" applyFill="1" applyBorder="1" applyAlignment="1">
      <alignment horizontal="center" vertical="top" wrapText="1"/>
    </xf>
    <xf numFmtId="9" fontId="3" fillId="0" borderId="10" xfId="57" applyFont="1" applyFill="1" applyBorder="1" applyAlignment="1">
      <alignment horizontal="center" vertical="top"/>
    </xf>
    <xf numFmtId="166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164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2" fontId="3" fillId="0" borderId="10" xfId="57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4" fillId="0" borderId="10" xfId="0" applyFont="1" applyBorder="1" applyAlignment="1">
      <alignment horizontal="left" vertical="top"/>
    </xf>
    <xf numFmtId="3" fontId="4" fillId="0" borderId="10" xfId="0" applyNumberFormat="1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164" fontId="3" fillId="0" borderId="14" xfId="57" applyNumberFormat="1" applyFont="1" applyFill="1" applyBorder="1" applyAlignment="1">
      <alignment horizontal="left" vertical="top" wrapText="1"/>
    </xf>
    <xf numFmtId="164" fontId="3" fillId="0" borderId="16" xfId="57" applyNumberFormat="1" applyFont="1" applyFill="1" applyBorder="1" applyAlignment="1">
      <alignment horizontal="left" vertical="top" wrapText="1"/>
    </xf>
    <xf numFmtId="164" fontId="3" fillId="0" borderId="15" xfId="57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/>
    </xf>
    <xf numFmtId="15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left"/>
    </xf>
    <xf numFmtId="0" fontId="3" fillId="0" borderId="11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zoomScalePageLayoutView="0" workbookViewId="0" topLeftCell="A22">
      <selection activeCell="A26" sqref="A26:F26"/>
    </sheetView>
  </sheetViews>
  <sheetFormatPr defaultColWidth="9.140625" defaultRowHeight="15"/>
  <cols>
    <col min="1" max="1" width="33.28125" style="0" customWidth="1"/>
    <col min="2" max="2" width="21.140625" style="0" customWidth="1"/>
    <col min="3" max="3" width="19.28125" style="0" bestFit="1" customWidth="1"/>
    <col min="4" max="4" width="23.421875" style="0" customWidth="1"/>
    <col min="5" max="5" width="19.28125" style="0" bestFit="1" customWidth="1"/>
    <col min="6" max="6" width="48.7109375" style="0" customWidth="1"/>
  </cols>
  <sheetData>
    <row r="1" spans="1:6" s="28" customFormat="1" ht="18">
      <c r="A1" s="29" t="s">
        <v>0</v>
      </c>
      <c r="B1" s="29"/>
      <c r="C1" s="29"/>
      <c r="D1" s="29"/>
      <c r="E1" s="29"/>
      <c r="F1" s="29"/>
    </row>
    <row r="2" spans="1:6" s="27" customFormat="1" ht="12.75">
      <c r="A2" s="30"/>
      <c r="B2" s="30"/>
      <c r="C2" s="30"/>
      <c r="D2" s="30"/>
      <c r="E2" s="30"/>
      <c r="F2" s="30"/>
    </row>
    <row r="3" spans="1:6" s="27" customFormat="1" ht="12.75">
      <c r="A3" s="30" t="s">
        <v>1</v>
      </c>
      <c r="B3" s="30"/>
      <c r="C3" s="30"/>
      <c r="D3" s="30"/>
      <c r="E3" s="30"/>
      <c r="F3" s="30"/>
    </row>
    <row r="4" spans="1:6" s="27" customFormat="1" ht="12.75">
      <c r="A4" s="30"/>
      <c r="B4" s="30"/>
      <c r="C4" s="30"/>
      <c r="D4" s="30"/>
      <c r="E4" s="30"/>
      <c r="F4" s="30"/>
    </row>
    <row r="5" spans="1:6" s="27" customFormat="1" ht="12.75">
      <c r="A5" s="30" t="s">
        <v>2</v>
      </c>
      <c r="B5" s="30"/>
      <c r="C5" s="30"/>
      <c r="D5" s="30"/>
      <c r="E5" s="30"/>
      <c r="F5" s="30"/>
    </row>
    <row r="6" spans="1:6" s="27" customFormat="1" ht="12.75">
      <c r="A6" s="1" t="s">
        <v>3</v>
      </c>
      <c r="B6" s="1" t="s">
        <v>4</v>
      </c>
      <c r="C6" s="31" t="s">
        <v>5</v>
      </c>
      <c r="D6" s="31"/>
      <c r="E6" s="31"/>
      <c r="F6" s="31"/>
    </row>
    <row r="7" spans="1:6" s="27" customFormat="1" ht="12.75">
      <c r="A7" s="2">
        <v>1</v>
      </c>
      <c r="B7" s="3" t="s">
        <v>6</v>
      </c>
      <c r="C7" s="32" t="s">
        <v>7</v>
      </c>
      <c r="D7" s="33"/>
      <c r="E7" s="33"/>
      <c r="F7" s="34"/>
    </row>
    <row r="8" spans="1:6" s="27" customFormat="1" ht="12.75">
      <c r="A8" s="2">
        <v>2</v>
      </c>
      <c r="B8" s="3" t="s">
        <v>8</v>
      </c>
      <c r="C8" s="32" t="s">
        <v>9</v>
      </c>
      <c r="D8" s="33"/>
      <c r="E8" s="33"/>
      <c r="F8" s="34"/>
    </row>
    <row r="9" spans="1:6" s="27" customFormat="1" ht="12.75">
      <c r="A9" s="2">
        <v>3</v>
      </c>
      <c r="B9" s="3" t="s">
        <v>8</v>
      </c>
      <c r="C9" s="32" t="s">
        <v>10</v>
      </c>
      <c r="D9" s="33"/>
      <c r="E9" s="33"/>
      <c r="F9" s="34"/>
    </row>
    <row r="10" spans="1:6" s="27" customFormat="1" ht="12.75">
      <c r="A10" s="2">
        <v>4</v>
      </c>
      <c r="B10" s="3" t="s">
        <v>11</v>
      </c>
      <c r="C10" s="32" t="s">
        <v>12</v>
      </c>
      <c r="D10" s="33"/>
      <c r="E10" s="33"/>
      <c r="F10" s="34"/>
    </row>
    <row r="11" spans="1:6" s="27" customFormat="1" ht="12.75">
      <c r="A11" s="2">
        <v>5</v>
      </c>
      <c r="B11" s="3" t="s">
        <v>13</v>
      </c>
      <c r="C11" s="32" t="s">
        <v>7</v>
      </c>
      <c r="D11" s="33"/>
      <c r="E11" s="33"/>
      <c r="F11" s="34"/>
    </row>
    <row r="12" spans="1:6" s="27" customFormat="1" ht="12.75">
      <c r="A12" s="2">
        <v>6</v>
      </c>
      <c r="B12" s="3" t="s">
        <v>6</v>
      </c>
      <c r="C12" s="32" t="s">
        <v>10</v>
      </c>
      <c r="D12" s="33"/>
      <c r="E12" s="33"/>
      <c r="F12" s="34"/>
    </row>
    <row r="13" spans="1:6" s="27" customFormat="1" ht="12.75">
      <c r="A13" s="2">
        <v>7</v>
      </c>
      <c r="B13" s="3" t="s">
        <v>14</v>
      </c>
      <c r="C13" s="32" t="s">
        <v>15</v>
      </c>
      <c r="D13" s="33"/>
      <c r="E13" s="33"/>
      <c r="F13" s="34"/>
    </row>
    <row r="14" spans="1:6" s="27" customFormat="1" ht="12.75">
      <c r="A14" s="2">
        <v>8</v>
      </c>
      <c r="B14" s="3" t="s">
        <v>16</v>
      </c>
      <c r="C14" s="32" t="s">
        <v>7</v>
      </c>
      <c r="D14" s="33"/>
      <c r="E14" s="33"/>
      <c r="F14" s="34"/>
    </row>
    <row r="15" spans="1:6" s="27" customFormat="1" ht="12.75">
      <c r="A15" s="2">
        <v>9</v>
      </c>
      <c r="B15" s="3" t="s">
        <v>17</v>
      </c>
      <c r="C15" s="32" t="s">
        <v>9</v>
      </c>
      <c r="D15" s="33"/>
      <c r="E15" s="33"/>
      <c r="F15" s="34"/>
    </row>
    <row r="16" spans="1:6" s="27" customFormat="1" ht="12.75">
      <c r="A16" s="2">
        <v>10</v>
      </c>
      <c r="B16" s="3" t="s">
        <v>18</v>
      </c>
      <c r="C16" s="32" t="s">
        <v>10</v>
      </c>
      <c r="D16" s="33"/>
      <c r="E16" s="33"/>
      <c r="F16" s="34"/>
    </row>
    <row r="17" spans="1:6" s="27" customFormat="1" ht="12.75">
      <c r="A17" s="30"/>
      <c r="B17" s="30"/>
      <c r="C17" s="30"/>
      <c r="D17" s="30"/>
      <c r="E17" s="30"/>
      <c r="F17" s="30"/>
    </row>
    <row r="18" spans="1:6" s="27" customFormat="1" ht="12.75">
      <c r="A18" s="30" t="s">
        <v>19</v>
      </c>
      <c r="B18" s="30"/>
      <c r="C18" s="30"/>
      <c r="D18" s="30"/>
      <c r="E18" s="30"/>
      <c r="F18" s="30"/>
    </row>
    <row r="19" spans="1:6" s="27" customFormat="1" ht="12.75">
      <c r="A19" s="30"/>
      <c r="B19" s="30"/>
      <c r="C19" s="30"/>
      <c r="D19" s="30"/>
      <c r="E19" s="30"/>
      <c r="F19" s="30"/>
    </row>
    <row r="20" spans="1:6" s="27" customFormat="1" ht="12.75">
      <c r="A20" s="30" t="s">
        <v>20</v>
      </c>
      <c r="B20" s="30"/>
      <c r="C20" s="30"/>
      <c r="D20" s="30"/>
      <c r="E20" s="30"/>
      <c r="F20" s="30"/>
    </row>
    <row r="21" spans="1:6" s="27" customFormat="1" ht="12.75">
      <c r="A21" s="35" t="s">
        <v>21</v>
      </c>
      <c r="B21" s="35"/>
      <c r="C21" s="35"/>
      <c r="D21" s="35"/>
      <c r="E21" s="35"/>
      <c r="F21" s="35"/>
    </row>
    <row r="22" spans="1:6" s="27" customFormat="1" ht="12.75">
      <c r="A22" s="35" t="s">
        <v>22</v>
      </c>
      <c r="B22" s="35"/>
      <c r="C22" s="35"/>
      <c r="D22" s="35"/>
      <c r="E22" s="35"/>
      <c r="F22" s="35"/>
    </row>
    <row r="23" spans="1:6" s="27" customFormat="1" ht="12.75">
      <c r="A23" s="35" t="s">
        <v>23</v>
      </c>
      <c r="B23" s="35"/>
      <c r="C23" s="35"/>
      <c r="D23" s="35"/>
      <c r="E23" s="35"/>
      <c r="F23" s="35"/>
    </row>
    <row r="24" spans="1:6" s="27" customFormat="1" ht="12.75">
      <c r="A24" s="35" t="s">
        <v>24</v>
      </c>
      <c r="B24" s="35"/>
      <c r="C24" s="35"/>
      <c r="D24" s="35"/>
      <c r="E24" s="35"/>
      <c r="F24" s="35"/>
    </row>
    <row r="25" spans="1:6" s="27" customFormat="1" ht="12.75">
      <c r="A25" s="35" t="s">
        <v>25</v>
      </c>
      <c r="B25" s="35"/>
      <c r="C25" s="35"/>
      <c r="D25" s="35"/>
      <c r="E25" s="35"/>
      <c r="F25" s="35"/>
    </row>
    <row r="26" spans="1:6" s="27" customFormat="1" ht="12.75">
      <c r="A26" s="30"/>
      <c r="B26" s="30"/>
      <c r="C26" s="30"/>
      <c r="D26" s="30"/>
      <c r="E26" s="30"/>
      <c r="F26" s="30"/>
    </row>
    <row r="27" spans="1:6" s="27" customFormat="1" ht="12.75">
      <c r="A27" s="55" t="s">
        <v>26</v>
      </c>
      <c r="B27" s="55"/>
      <c r="C27" s="55"/>
      <c r="D27" s="55"/>
      <c r="E27" s="55"/>
      <c r="F27" s="55"/>
    </row>
    <row r="28" spans="1:6" s="27" customFormat="1" ht="12.75">
      <c r="A28" s="30"/>
      <c r="B28" s="30"/>
      <c r="C28" s="30"/>
      <c r="D28" s="30"/>
      <c r="E28" s="30"/>
      <c r="F28" s="30"/>
    </row>
    <row r="29" spans="1:6" s="27" customFormat="1" ht="12.75">
      <c r="A29" s="30" t="s">
        <v>27</v>
      </c>
      <c r="B29" s="30"/>
      <c r="C29" s="30"/>
      <c r="D29" s="30"/>
      <c r="E29" s="30"/>
      <c r="F29" s="30"/>
    </row>
    <row r="30" spans="1:6" s="27" customFormat="1" ht="12.75">
      <c r="A30" s="4" t="s">
        <v>28</v>
      </c>
      <c r="B30" s="4" t="s">
        <v>29</v>
      </c>
      <c r="C30" s="4" t="s">
        <v>30</v>
      </c>
      <c r="D30" s="4" t="s">
        <v>31</v>
      </c>
      <c r="E30" s="4" t="s">
        <v>32</v>
      </c>
      <c r="F30" s="4" t="s">
        <v>33</v>
      </c>
    </row>
    <row r="31" spans="1:6" s="27" customFormat="1" ht="12.75">
      <c r="A31" s="36" t="s">
        <v>34</v>
      </c>
      <c r="B31" s="36"/>
      <c r="C31" s="5">
        <v>2315.340909090909</v>
      </c>
      <c r="D31" s="5">
        <v>2665.4411764705883</v>
      </c>
      <c r="E31" s="5">
        <v>2314.674735249622</v>
      </c>
      <c r="F31" s="37" t="s">
        <v>35</v>
      </c>
    </row>
    <row r="32" spans="1:6" s="27" customFormat="1" ht="12.75">
      <c r="A32" s="39" t="s">
        <v>36</v>
      </c>
      <c r="B32" s="39"/>
      <c r="C32" s="7">
        <v>41671</v>
      </c>
      <c r="D32" s="7">
        <v>41883</v>
      </c>
      <c r="E32" s="7">
        <v>41760</v>
      </c>
      <c r="F32" s="38"/>
    </row>
    <row r="33" spans="1:6" s="27" customFormat="1" ht="12.75" customHeight="1">
      <c r="A33" s="43" t="s">
        <v>37</v>
      </c>
      <c r="B33" s="44">
        <v>41913</v>
      </c>
      <c r="C33" s="8" t="s">
        <v>88</v>
      </c>
      <c r="D33" s="8" t="s">
        <v>38</v>
      </c>
      <c r="E33" s="8" t="s">
        <v>88</v>
      </c>
      <c r="F33" s="40" t="s">
        <v>87</v>
      </c>
    </row>
    <row r="34" spans="1:6" s="27" customFormat="1" ht="12.75" customHeight="1">
      <c r="A34" s="43"/>
      <c r="B34" s="45"/>
      <c r="C34" s="9">
        <v>-0.1</v>
      </c>
      <c r="D34" s="9">
        <v>0</v>
      </c>
      <c r="E34" s="9">
        <v>-0.05</v>
      </c>
      <c r="F34" s="41"/>
    </row>
    <row r="35" spans="1:6" s="27" customFormat="1" ht="12.75">
      <c r="A35" s="46" t="s">
        <v>34</v>
      </c>
      <c r="B35" s="46"/>
      <c r="C35" s="5">
        <f>C31+(C34*C31)</f>
        <v>2083.806818181818</v>
      </c>
      <c r="D35" s="5">
        <f>D31+(D34*D31)</f>
        <v>2665.4411764705883</v>
      </c>
      <c r="E35" s="5">
        <f>E31+(E34*E31)</f>
        <v>2198.940998487141</v>
      </c>
      <c r="F35" s="42"/>
    </row>
    <row r="36" spans="1:6" s="27" customFormat="1" ht="12.75">
      <c r="A36" s="47" t="s">
        <v>39</v>
      </c>
      <c r="B36" s="45" t="s">
        <v>40</v>
      </c>
      <c r="C36" s="10" t="s">
        <v>41</v>
      </c>
      <c r="D36" s="10" t="s">
        <v>42</v>
      </c>
      <c r="E36" s="10" t="s">
        <v>43</v>
      </c>
      <c r="F36" s="40" t="s">
        <v>44</v>
      </c>
    </row>
    <row r="37" spans="1:6" s="27" customFormat="1" ht="12.75">
      <c r="A37" s="47"/>
      <c r="B37" s="45"/>
      <c r="C37" s="11" t="s">
        <v>45</v>
      </c>
      <c r="D37" s="11" t="s">
        <v>45</v>
      </c>
      <c r="E37" s="11" t="s">
        <v>46</v>
      </c>
      <c r="F37" s="41"/>
    </row>
    <row r="38" spans="1:6" s="27" customFormat="1" ht="12.75">
      <c r="A38" s="47"/>
      <c r="B38" s="45"/>
      <c r="C38" s="9">
        <v>0.05</v>
      </c>
      <c r="D38" s="9">
        <v>0.05</v>
      </c>
      <c r="E38" s="9">
        <v>0</v>
      </c>
      <c r="F38" s="42"/>
    </row>
    <row r="39" spans="1:6" s="27" customFormat="1" ht="12.75">
      <c r="A39" s="47" t="s">
        <v>47</v>
      </c>
      <c r="B39" s="45" t="s">
        <v>80</v>
      </c>
      <c r="C39" s="12" t="s">
        <v>81</v>
      </c>
      <c r="D39" s="12" t="s">
        <v>82</v>
      </c>
      <c r="E39" s="12" t="s">
        <v>83</v>
      </c>
      <c r="F39" s="40" t="s">
        <v>48</v>
      </c>
    </row>
    <row r="40" spans="1:6" s="27" customFormat="1" ht="12.75">
      <c r="A40" s="47"/>
      <c r="B40" s="45"/>
      <c r="C40" s="13" t="s">
        <v>49</v>
      </c>
      <c r="D40" s="13" t="s">
        <v>46</v>
      </c>
      <c r="E40" s="13" t="s">
        <v>46</v>
      </c>
      <c r="F40" s="41"/>
    </row>
    <row r="41" spans="1:6" s="27" customFormat="1" ht="12.75">
      <c r="A41" s="47"/>
      <c r="B41" s="45"/>
      <c r="C41" s="14">
        <v>-0.05</v>
      </c>
      <c r="D41" s="14">
        <v>0</v>
      </c>
      <c r="E41" s="14">
        <v>0</v>
      </c>
      <c r="F41" s="42"/>
    </row>
    <row r="42" spans="1:6" s="27" customFormat="1" ht="12.75">
      <c r="A42" s="47" t="s">
        <v>50</v>
      </c>
      <c r="B42" s="45" t="s">
        <v>51</v>
      </c>
      <c r="C42" s="15" t="s">
        <v>52</v>
      </c>
      <c r="D42" s="15" t="s">
        <v>53</v>
      </c>
      <c r="E42" s="15" t="s">
        <v>54</v>
      </c>
      <c r="F42" s="40" t="s">
        <v>89</v>
      </c>
    </row>
    <row r="43" spans="1:6" s="27" customFormat="1" ht="12.75">
      <c r="A43" s="47"/>
      <c r="B43" s="45"/>
      <c r="C43" s="16" t="s">
        <v>46</v>
      </c>
      <c r="D43" s="16" t="s">
        <v>45</v>
      </c>
      <c r="E43" s="16" t="s">
        <v>45</v>
      </c>
      <c r="F43" s="41"/>
    </row>
    <row r="44" spans="1:6" s="27" customFormat="1" ht="12.75">
      <c r="A44" s="47"/>
      <c r="B44" s="45"/>
      <c r="C44" s="14">
        <v>0</v>
      </c>
      <c r="D44" s="14">
        <v>0.05</v>
      </c>
      <c r="E44" s="14">
        <v>0.1</v>
      </c>
      <c r="F44" s="42"/>
    </row>
    <row r="45" spans="1:6" s="27" customFormat="1" ht="12.75">
      <c r="A45" s="47" t="s">
        <v>55</v>
      </c>
      <c r="B45" s="45" t="s">
        <v>56</v>
      </c>
      <c r="C45" s="16" t="s">
        <v>56</v>
      </c>
      <c r="D45" s="16" t="s">
        <v>56</v>
      </c>
      <c r="E45" s="16" t="s">
        <v>57</v>
      </c>
      <c r="F45" s="40" t="s">
        <v>58</v>
      </c>
    </row>
    <row r="46" spans="1:6" s="27" customFormat="1" ht="12.75">
      <c r="A46" s="47"/>
      <c r="B46" s="45"/>
      <c r="C46" s="16" t="s">
        <v>46</v>
      </c>
      <c r="D46" s="16" t="s">
        <v>46</v>
      </c>
      <c r="E46" s="16" t="s">
        <v>45</v>
      </c>
      <c r="F46" s="41"/>
    </row>
    <row r="47" spans="1:6" s="27" customFormat="1" ht="12.75">
      <c r="A47" s="47"/>
      <c r="B47" s="45"/>
      <c r="C47" s="14">
        <v>0</v>
      </c>
      <c r="D47" s="14">
        <v>0</v>
      </c>
      <c r="E47" s="14">
        <v>0.05</v>
      </c>
      <c r="F47" s="42"/>
    </row>
    <row r="48" spans="1:6" s="27" customFormat="1" ht="23.25" customHeight="1">
      <c r="A48" s="47" t="s">
        <v>59</v>
      </c>
      <c r="B48" s="45" t="s">
        <v>60</v>
      </c>
      <c r="C48" s="17" t="s">
        <v>61</v>
      </c>
      <c r="D48" s="17" t="s">
        <v>62</v>
      </c>
      <c r="E48" s="17" t="s">
        <v>63</v>
      </c>
      <c r="F48" s="40" t="s">
        <v>64</v>
      </c>
    </row>
    <row r="49" spans="1:6" s="27" customFormat="1" ht="12.75">
      <c r="A49" s="47"/>
      <c r="B49" s="45"/>
      <c r="C49" s="13" t="s">
        <v>46</v>
      </c>
      <c r="D49" s="13" t="s">
        <v>65</v>
      </c>
      <c r="E49" s="13" t="s">
        <v>46</v>
      </c>
      <c r="F49" s="41"/>
    </row>
    <row r="50" spans="1:6" s="27" customFormat="1" ht="12.75">
      <c r="A50" s="47"/>
      <c r="B50" s="45"/>
      <c r="C50" s="14">
        <v>0</v>
      </c>
      <c r="D50" s="14">
        <v>-0.05</v>
      </c>
      <c r="E50" s="14">
        <v>0</v>
      </c>
      <c r="F50" s="42"/>
    </row>
    <row r="51" spans="1:6" s="27" customFormat="1" ht="12.75">
      <c r="A51" s="49" t="s">
        <v>67</v>
      </c>
      <c r="B51" s="50"/>
      <c r="C51" s="19">
        <f>C38+C41+C44+C47+C50</f>
        <v>0</v>
      </c>
      <c r="D51" s="19">
        <f>D38+D41+D44+D47+D50</f>
        <v>0.05</v>
      </c>
      <c r="E51" s="19">
        <f>E38+E41+E44+E47+E50</f>
        <v>0.15000000000000002</v>
      </c>
      <c r="F51" s="18"/>
    </row>
    <row r="52" spans="1:6" s="27" customFormat="1" ht="12.75">
      <c r="A52" s="51" t="s">
        <v>68</v>
      </c>
      <c r="B52" s="52"/>
      <c r="C52" s="5">
        <f>C35+(C51*C35)</f>
        <v>2083.806818181818</v>
      </c>
      <c r="D52" s="5">
        <f>D35+(D51*D35)</f>
        <v>2798.7132352941176</v>
      </c>
      <c r="E52" s="5">
        <f>E35+(E51*E35)</f>
        <v>2528.782148260212</v>
      </c>
      <c r="F52" s="18"/>
    </row>
    <row r="53" spans="1:6" s="27" customFormat="1" ht="38.25">
      <c r="A53" s="49" t="s">
        <v>69</v>
      </c>
      <c r="B53" s="50"/>
      <c r="C53" s="19">
        <f>ABS(C34)+ABS(C38)+ABS(C41)+ABS(C44)+ABS(C47)+ABS(C50)</f>
        <v>0.2</v>
      </c>
      <c r="D53" s="19">
        <f>ABS(D34)+ABS(D38)+ABS(D41)+ABS(D44)+ABS(D47)+ABS(D50)</f>
        <v>0.15000000000000002</v>
      </c>
      <c r="E53" s="19">
        <f>ABS(E34)+ABS(E38)+ABS(E41)+ABS(E44)+ABS(E47)+ABS(E50)</f>
        <v>0.2</v>
      </c>
      <c r="F53" s="20" t="s">
        <v>66</v>
      </c>
    </row>
    <row r="54" spans="1:6" s="27" customFormat="1" ht="51">
      <c r="A54" s="49" t="s">
        <v>70</v>
      </c>
      <c r="B54" s="50"/>
      <c r="C54" s="21">
        <v>0.3</v>
      </c>
      <c r="D54" s="21">
        <v>0.4</v>
      </c>
      <c r="E54" s="21">
        <v>0.3</v>
      </c>
      <c r="F54" s="20" t="s">
        <v>71</v>
      </c>
    </row>
    <row r="55" spans="1:6" s="27" customFormat="1" ht="51.75" customHeight="1">
      <c r="A55" s="22" t="s">
        <v>72</v>
      </c>
      <c r="B55" s="5">
        <f>SUM(C55:E55)</f>
        <v>2503.2619840502557</v>
      </c>
      <c r="C55" s="21">
        <f>C54*C52</f>
        <v>625.1420454545454</v>
      </c>
      <c r="D55" s="21">
        <f>D54*D52</f>
        <v>1119.485294117647</v>
      </c>
      <c r="E55" s="21">
        <f>E54*E52</f>
        <v>758.6346444780636</v>
      </c>
      <c r="F55" s="20" t="s">
        <v>73</v>
      </c>
    </row>
    <row r="56" spans="1:6" s="27" customFormat="1" ht="12.75">
      <c r="A56" s="30"/>
      <c r="B56" s="30"/>
      <c r="C56" s="30"/>
      <c r="D56" s="30"/>
      <c r="E56" s="30"/>
      <c r="F56" s="30"/>
    </row>
    <row r="57" spans="1:6" s="27" customFormat="1" ht="12.75">
      <c r="A57" s="30" t="s">
        <v>79</v>
      </c>
      <c r="B57" s="30"/>
      <c r="C57" s="30"/>
      <c r="D57" s="30"/>
      <c r="E57" s="30"/>
      <c r="F57" s="30"/>
    </row>
    <row r="58" spans="1:6" s="27" customFormat="1" ht="12.75">
      <c r="A58" s="6" t="s">
        <v>74</v>
      </c>
      <c r="B58" s="2">
        <v>68.7</v>
      </c>
      <c r="C58" s="23"/>
      <c r="D58" s="23"/>
      <c r="E58" s="23"/>
      <c r="F58" s="23"/>
    </row>
    <row r="59" spans="1:6" s="27" customFormat="1" ht="12.75">
      <c r="A59" s="24" t="s">
        <v>75</v>
      </c>
      <c r="B59" s="25">
        <f>B55*B58</f>
        <v>171974.09830425258</v>
      </c>
      <c r="C59" s="26"/>
      <c r="D59" s="23"/>
      <c r="E59" s="26"/>
      <c r="F59" s="23"/>
    </row>
    <row r="60" spans="1:6" s="27" customFormat="1" ht="12.75">
      <c r="A60" s="24" t="s">
        <v>84</v>
      </c>
      <c r="B60" s="25">
        <f>ROUND(B59,-3)</f>
        <v>172000</v>
      </c>
      <c r="C60" s="26"/>
      <c r="D60" s="23"/>
      <c r="E60" s="26"/>
      <c r="F60" s="23"/>
    </row>
    <row r="61" spans="1:6" s="27" customFormat="1" ht="12.75">
      <c r="A61" s="30"/>
      <c r="B61" s="30"/>
      <c r="C61" s="30"/>
      <c r="D61" s="30"/>
      <c r="E61" s="30"/>
      <c r="F61" s="30"/>
    </row>
    <row r="62" spans="1:6" s="27" customFormat="1" ht="12.75">
      <c r="A62" s="53" t="s">
        <v>85</v>
      </c>
      <c r="B62" s="53"/>
      <c r="C62" s="53"/>
      <c r="D62" s="53"/>
      <c r="E62" s="53"/>
      <c r="F62" s="53"/>
    </row>
    <row r="63" spans="1:6" s="27" customFormat="1" ht="12.75">
      <c r="A63" s="54" t="s">
        <v>90</v>
      </c>
      <c r="B63" s="54"/>
      <c r="C63" s="54"/>
      <c r="D63" s="54"/>
      <c r="E63" s="54"/>
      <c r="F63" s="54"/>
    </row>
    <row r="64" spans="1:6" s="27" customFormat="1" ht="12.75">
      <c r="A64" s="53"/>
      <c r="B64" s="53"/>
      <c r="C64" s="53"/>
      <c r="D64" s="53"/>
      <c r="E64" s="53"/>
      <c r="F64" s="53"/>
    </row>
    <row r="65" spans="1:6" s="27" customFormat="1" ht="12.75">
      <c r="A65" s="53" t="s">
        <v>86</v>
      </c>
      <c r="B65" s="53"/>
      <c r="C65" s="53"/>
      <c r="D65" s="53"/>
      <c r="E65" s="53"/>
      <c r="F65" s="53"/>
    </row>
    <row r="66" spans="1:6" s="27" customFormat="1" ht="12.75">
      <c r="A66" s="48" t="s">
        <v>76</v>
      </c>
      <c r="B66" s="48"/>
      <c r="C66" s="48"/>
      <c r="D66" s="48"/>
      <c r="E66" s="48"/>
      <c r="F66" s="48"/>
    </row>
    <row r="67" spans="1:6" s="27" customFormat="1" ht="12.75">
      <c r="A67" s="48" t="s">
        <v>91</v>
      </c>
      <c r="B67" s="48"/>
      <c r="C67" s="48"/>
      <c r="D67" s="48"/>
      <c r="E67" s="48"/>
      <c r="F67" s="48"/>
    </row>
    <row r="68" spans="1:6" s="27" customFormat="1" ht="12.75">
      <c r="A68" s="48" t="s">
        <v>77</v>
      </c>
      <c r="B68" s="48"/>
      <c r="C68" s="48"/>
      <c r="D68" s="48"/>
      <c r="E68" s="48"/>
      <c r="F68" s="48"/>
    </row>
    <row r="69" spans="1:6" s="27" customFormat="1" ht="12.75">
      <c r="A69" s="48" t="s">
        <v>78</v>
      </c>
      <c r="B69" s="48"/>
      <c r="C69" s="48"/>
      <c r="D69" s="48"/>
      <c r="E69" s="48"/>
      <c r="F69" s="48"/>
    </row>
    <row r="70" spans="1:6" s="27" customFormat="1" ht="12.75">
      <c r="A70" s="30"/>
      <c r="B70" s="30"/>
      <c r="C70" s="30"/>
      <c r="D70" s="30"/>
      <c r="E70" s="30"/>
      <c r="F70" s="30"/>
    </row>
    <row r="71" spans="1:6" s="27" customFormat="1" ht="12.75">
      <c r="A71" s="30"/>
      <c r="B71" s="30"/>
      <c r="C71" s="30"/>
      <c r="D71" s="30"/>
      <c r="E71" s="30"/>
      <c r="F71" s="30"/>
    </row>
    <row r="72" spans="1:6" s="27" customFormat="1" ht="12.75">
      <c r="A72" s="30"/>
      <c r="B72" s="30"/>
      <c r="C72" s="30"/>
      <c r="D72" s="30"/>
      <c r="E72" s="30"/>
      <c r="F72" s="30"/>
    </row>
    <row r="73" s="27" customFormat="1" ht="12.75"/>
    <row r="74" s="27" customFormat="1" ht="12.75"/>
    <row r="75" s="27" customFormat="1" ht="12.75"/>
    <row r="76" s="27" customFormat="1" ht="12.75"/>
    <row r="77" s="27" customFormat="1" ht="12.75"/>
    <row r="78" s="27" customFormat="1" ht="12.75"/>
    <row r="79" s="27" customFormat="1" ht="12.75"/>
    <row r="80" s="27" customFormat="1" ht="12.75"/>
    <row r="81" s="27" customFormat="1" ht="12.75"/>
    <row r="82" s="27" customFormat="1" ht="12.75"/>
    <row r="83" s="27" customFormat="1" ht="12.75"/>
    <row r="84" s="27" customFormat="1" ht="12.75"/>
  </sheetData>
  <sheetProtection/>
  <mergeCells count="69">
    <mergeCell ref="A61:F61"/>
    <mergeCell ref="A70:F70"/>
    <mergeCell ref="A71:F71"/>
    <mergeCell ref="A72:F72"/>
    <mergeCell ref="A62:F62"/>
    <mergeCell ref="A63:F63"/>
    <mergeCell ref="A64:F64"/>
    <mergeCell ref="A65:F65"/>
    <mergeCell ref="A66:F66"/>
    <mergeCell ref="A67:F67"/>
    <mergeCell ref="A68:F68"/>
    <mergeCell ref="A69:F69"/>
    <mergeCell ref="F33:F35"/>
    <mergeCell ref="A51:B51"/>
    <mergeCell ref="A52:B52"/>
    <mergeCell ref="A53:B53"/>
    <mergeCell ref="A54:B54"/>
    <mergeCell ref="A56:F56"/>
    <mergeCell ref="A57:F57"/>
    <mergeCell ref="A45:A47"/>
    <mergeCell ref="B45:B47"/>
    <mergeCell ref="F45:F47"/>
    <mergeCell ref="A48:A50"/>
    <mergeCell ref="B48:B50"/>
    <mergeCell ref="F48:F50"/>
    <mergeCell ref="A39:A41"/>
    <mergeCell ref="B39:B41"/>
    <mergeCell ref="F39:F41"/>
    <mergeCell ref="A42:A44"/>
    <mergeCell ref="B42:B44"/>
    <mergeCell ref="F42:F44"/>
    <mergeCell ref="A33:A34"/>
    <mergeCell ref="B33:B34"/>
    <mergeCell ref="A35:B35"/>
    <mergeCell ref="A36:A38"/>
    <mergeCell ref="B36:B38"/>
    <mergeCell ref="F36:F38"/>
    <mergeCell ref="A25:F25"/>
    <mergeCell ref="A26:F26"/>
    <mergeCell ref="A27:F27"/>
    <mergeCell ref="A28:F28"/>
    <mergeCell ref="A29:F29"/>
    <mergeCell ref="A31:B31"/>
    <mergeCell ref="F31:F32"/>
    <mergeCell ref="A32:B32"/>
    <mergeCell ref="A19:F19"/>
    <mergeCell ref="A20:F20"/>
    <mergeCell ref="A21:F21"/>
    <mergeCell ref="A22:F22"/>
    <mergeCell ref="A23:F23"/>
    <mergeCell ref="A24:F24"/>
    <mergeCell ref="C13:F13"/>
    <mergeCell ref="C14:F14"/>
    <mergeCell ref="C15:F15"/>
    <mergeCell ref="C16:F16"/>
    <mergeCell ref="A17:F17"/>
    <mergeCell ref="A18:F18"/>
    <mergeCell ref="C7:F7"/>
    <mergeCell ref="C8:F8"/>
    <mergeCell ref="C9:F9"/>
    <mergeCell ref="C10:F10"/>
    <mergeCell ref="C11:F11"/>
    <mergeCell ref="C12:F12"/>
    <mergeCell ref="A1:F1"/>
    <mergeCell ref="A2:F2"/>
    <mergeCell ref="A3:F3"/>
    <mergeCell ref="A4:F4"/>
    <mergeCell ref="A5:F5"/>
    <mergeCell ref="C6:F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</dc:creator>
  <cp:keywords/>
  <dc:description/>
  <cp:lastModifiedBy>lauri</cp:lastModifiedBy>
  <dcterms:created xsi:type="dcterms:W3CDTF">2014-10-06T18:39:20Z</dcterms:created>
  <dcterms:modified xsi:type="dcterms:W3CDTF">2014-10-18T07:54:18Z</dcterms:modified>
  <cp:category/>
  <cp:version/>
  <cp:contentType/>
  <cp:contentStatus/>
</cp:coreProperties>
</file>